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EJECIUCION PRESUPUESTARIA" sheetId="1" r:id="rId1"/>
  </sheets>
  <calcPr calcId="124519"/>
</workbook>
</file>

<file path=xl/calcChain.xml><?xml version="1.0" encoding="utf-8"?>
<calcChain xmlns="http://schemas.openxmlformats.org/spreadsheetml/2006/main">
  <c r="E122" i="1"/>
  <c r="G121"/>
  <c r="G117"/>
  <c r="F117"/>
  <c r="E112"/>
  <c r="E106"/>
  <c r="E95"/>
  <c r="E90"/>
  <c r="G89" s="1"/>
  <c r="F89"/>
  <c r="E84"/>
  <c r="E61"/>
  <c r="F54" s="1"/>
  <c r="E55"/>
  <c r="G54"/>
  <c r="E49"/>
  <c r="E38"/>
  <c r="E30"/>
  <c r="F27" s="1"/>
  <c r="F134" s="1"/>
  <c r="E28"/>
  <c r="G27"/>
  <c r="G134" l="1"/>
  <c r="G135" s="1"/>
</calcChain>
</file>

<file path=xl/sharedStrings.xml><?xml version="1.0" encoding="utf-8"?>
<sst xmlns="http://schemas.openxmlformats.org/spreadsheetml/2006/main" count="199" uniqueCount="195">
  <si>
    <t>"AÑO FOMENTO DE ESPORTACIONES"</t>
  </si>
  <si>
    <t>EJECUCIÓN PRESUPUESTARIA,  2018</t>
  </si>
  <si>
    <t>Período del 01/06/2018  al  30/07/2018</t>
  </si>
  <si>
    <t>(En RD$)</t>
  </si>
  <si>
    <t>RD$</t>
  </si>
  <si>
    <t>BALANCE DISPONIBLE PARA COMPROMISOS AL  01/06/2018</t>
  </si>
  <si>
    <t>TOTAL INGRESOS POR PARTIDAS PRESUPUESTARIAS, 2018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</si>
  <si>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</si>
  <si>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</si>
  <si>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</si>
  <si>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</si>
  <si>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</si>
  <si>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</si>
  <si>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</si>
  <si>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</si>
  <si>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</si>
  <si>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2.1.1.1.01</t>
  </si>
  <si>
    <t>Sueldos fijos</t>
  </si>
  <si>
    <t>SUELDOS PERSONAL TEMPORERO</t>
  </si>
  <si>
    <t>2.1.1.2.01</t>
  </si>
  <si>
    <t>Personal Contratado y/o Igualado</t>
  </si>
  <si>
    <t>2.1.1.2.3</t>
  </si>
  <si>
    <t>Sueldo Suplencia</t>
  </si>
  <si>
    <t>2.1.1.2.5</t>
  </si>
  <si>
    <t>Sueldos al Personal Nominal en Periodo de Prueba</t>
  </si>
  <si>
    <t>2.1.1.3.01</t>
  </si>
  <si>
    <t>Sueldos fijos personal en tramite de pension</t>
  </si>
  <si>
    <t>2.1.1.4.01</t>
  </si>
  <si>
    <t>Sueldo Anual #13</t>
  </si>
  <si>
    <t>2.1.1.5.04</t>
  </si>
  <si>
    <t>Proporcion de Vacaciones no Disfrutadas</t>
  </si>
  <si>
    <t>SOBRESUELDOS</t>
  </si>
  <si>
    <t>2.1.2.2.04</t>
  </si>
  <si>
    <t>Prima de Transporte</t>
  </si>
  <si>
    <t>2.1.2.2.05</t>
  </si>
  <si>
    <t>Compensación por servicios de Seguridad</t>
  </si>
  <si>
    <t>Compensacion por Resultado</t>
  </si>
  <si>
    <t>2.1.2.2.09</t>
  </si>
  <si>
    <t>Bono de Desempeño</t>
  </si>
  <si>
    <t>2.1.4.2.01</t>
  </si>
  <si>
    <t>Bono Escolar</t>
  </si>
  <si>
    <t>2.1.4.2.03</t>
  </si>
  <si>
    <t>Gratificacion por Aniversario de la Institucion</t>
  </si>
  <si>
    <t>JORNALES</t>
  </si>
  <si>
    <t>Jornales</t>
  </si>
  <si>
    <t>HONORARIOS PROFESIONALES Y TÉCNICOS</t>
  </si>
  <si>
    <t xml:space="preserve">Honorarios </t>
  </si>
  <si>
    <t>CONTRIBUCIONES A LA SEGURIDAD SOCIAL</t>
  </si>
  <si>
    <t>2.1.5.1.01</t>
  </si>
  <si>
    <t>Contribuciones al seguro de salud</t>
  </si>
  <si>
    <t>2.1.5.2.01</t>
  </si>
  <si>
    <t>Contribuciones al seguro de pensión (TSS)</t>
  </si>
  <si>
    <t>2.1.5.3.01</t>
  </si>
  <si>
    <t>Contribuciones al seguro de riesgo laboral</t>
  </si>
  <si>
    <t>Total Servicios Personales</t>
  </si>
  <si>
    <t>02</t>
  </si>
  <si>
    <t>SERVICIOS NO PERSONALES</t>
  </si>
  <si>
    <t>SERVICIOS BÁSICOS</t>
  </si>
  <si>
    <t>2.2.1.2.01</t>
  </si>
  <si>
    <t>Servicio Telefonico de Larga Distancia</t>
  </si>
  <si>
    <t>2.2.1.3.01</t>
  </si>
  <si>
    <t>Telefono Local</t>
  </si>
  <si>
    <t>2.2.1.5.01</t>
  </si>
  <si>
    <t xml:space="preserve">Servicio de Internet </t>
  </si>
  <si>
    <t>2.2.1.6.01</t>
  </si>
  <si>
    <t>Electricidad</t>
  </si>
  <si>
    <t>2.2.2.1.01</t>
  </si>
  <si>
    <t>Publicidad y propaganda</t>
  </si>
  <si>
    <t>2.2.2.2.01</t>
  </si>
  <si>
    <t>Impresión y encuadernación</t>
  </si>
  <si>
    <t>2.2.3.1.01</t>
  </si>
  <si>
    <t>Viáticos dentro del país</t>
  </si>
  <si>
    <t>2.2.3.2.01</t>
  </si>
  <si>
    <t>Viaticos Fuera del pais</t>
  </si>
  <si>
    <t>2.2.4.1.01</t>
  </si>
  <si>
    <t>Pasaje</t>
  </si>
  <si>
    <t>2.2.4.4.01</t>
  </si>
  <si>
    <t>Peaje</t>
  </si>
  <si>
    <t>2.2.5.1.01</t>
  </si>
  <si>
    <t>Alquiler de Edificios y Locales</t>
  </si>
  <si>
    <t>2.2.5.3.01</t>
  </si>
  <si>
    <t>Alquiler de Equipo Educacional</t>
  </si>
  <si>
    <t>2.2.5.4.01</t>
  </si>
  <si>
    <t>Alquiler de Equipos de Trasporte</t>
  </si>
  <si>
    <t>2.2.6.2.01</t>
  </si>
  <si>
    <t>Seguros de Bienes Muebles</t>
  </si>
  <si>
    <t>2.2.6.3.01</t>
  </si>
  <si>
    <t>Seguros de Personas</t>
  </si>
  <si>
    <t>2.2.7.1.01</t>
  </si>
  <si>
    <t>Obras menores</t>
  </si>
  <si>
    <t>2.2.7.1.02</t>
  </si>
  <si>
    <t>Servicios Especiales de Mantenimiento y Reparacion</t>
  </si>
  <si>
    <t>2.2.7.1.07</t>
  </si>
  <si>
    <t>Servicios de pintura y derivados con fines de higienes</t>
  </si>
  <si>
    <t>2.2.7.2.01</t>
  </si>
  <si>
    <t>Mantenimiento y Reparacion de Equipos y Muebles  de Oficina</t>
  </si>
  <si>
    <t>2.2.7.2.06</t>
  </si>
  <si>
    <t>Mantenimiento y Reparacion de Equipos de Transporte</t>
  </si>
  <si>
    <t>2.2.7.2.07</t>
  </si>
  <si>
    <t>Mantenimiento y Reparacion de Equipos de Produccion</t>
  </si>
  <si>
    <t>2.2.8.2.01</t>
  </si>
  <si>
    <t>Comisiones y Gastos Bancarios</t>
  </si>
  <si>
    <t>2.2.8.5.01</t>
  </si>
  <si>
    <t>Fumigacion</t>
  </si>
  <si>
    <t>2.2.8.5.02</t>
  </si>
  <si>
    <t>Lavanderia</t>
  </si>
  <si>
    <t>2.2.8.5.03</t>
  </si>
  <si>
    <t>Limpieza e Higiene</t>
  </si>
  <si>
    <t>2.2.8.6.02</t>
  </si>
  <si>
    <t>Festividades</t>
  </si>
  <si>
    <t>2.2.8.7.02</t>
  </si>
  <si>
    <t>Servicios Juridicos</t>
  </si>
  <si>
    <t>2.2.8.7.04</t>
  </si>
  <si>
    <t>Servicios de Capacitacion</t>
  </si>
  <si>
    <t>2.2.8.7.06</t>
  </si>
  <si>
    <t>Servicios Tecnicos y Profesionales</t>
  </si>
  <si>
    <t>2.2.8.8.01</t>
  </si>
  <si>
    <t>Impuestos</t>
  </si>
  <si>
    <t>03</t>
  </si>
  <si>
    <t>MATERIALES Y SUMINISTROS</t>
  </si>
  <si>
    <t>ALIMENTOS Y PRODUCTOS AGROFORESTALES</t>
  </si>
  <si>
    <t>2.3.1.1.01</t>
  </si>
  <si>
    <t>Alimentos y bebidas para personas (actividades)</t>
  </si>
  <si>
    <t>2.3.1.3.03</t>
  </si>
  <si>
    <t>Productos agroforestar y pecuarios</t>
  </si>
  <si>
    <t>TEXTILES Y VESTUARIOS</t>
  </si>
  <si>
    <t>Textiles y Vestuarios</t>
  </si>
  <si>
    <t>PRODUCTOS DE PAPEL, CARTÓN E IMPRESOS</t>
  </si>
  <si>
    <t>2.3.3.1.01</t>
  </si>
  <si>
    <t>Papel de escritorio</t>
  </si>
  <si>
    <t>2.3.3.2.01</t>
  </si>
  <si>
    <t>Productos de papel y cartón</t>
  </si>
  <si>
    <t>2.3.3.4.01</t>
  </si>
  <si>
    <t>Libros,Revistas y Periodicos</t>
  </si>
  <si>
    <t>PRODUCTOS DE CUERO, CAUCHO Y PLASTICOS</t>
  </si>
  <si>
    <t>2.3.5.3.01</t>
  </si>
  <si>
    <t>Llantas y Neumaticos</t>
  </si>
  <si>
    <t>2.3.5.5.01</t>
  </si>
  <si>
    <t>Productos de Plasticos</t>
  </si>
  <si>
    <t>2.3.6.2.02</t>
  </si>
  <si>
    <t>Productos de Loza</t>
  </si>
  <si>
    <t>2.3.6.3.03</t>
  </si>
  <si>
    <t>Estructura Metalica</t>
  </si>
  <si>
    <t>2.3.3.3.01</t>
  </si>
  <si>
    <t>Productos de artes Graficas(Logos y Letreros)</t>
  </si>
  <si>
    <t>2.3.7.2.02</t>
  </si>
  <si>
    <t>Productos Fotoquimicos</t>
  </si>
  <si>
    <t xml:space="preserve"> MATERIALES Y UTILES VARIOS</t>
  </si>
  <si>
    <t>2.3.9.1.01</t>
  </si>
  <si>
    <t>Materiales de Limpieza</t>
  </si>
  <si>
    <t>2.3.9.2.01</t>
  </si>
  <si>
    <t>Utiles de escritorio, oficina , informatica y enseñanza</t>
  </si>
  <si>
    <t>2.3.9.6.01</t>
  </si>
  <si>
    <t>Productos Electricos y Afines</t>
  </si>
  <si>
    <t>2.3.9.9.01</t>
  </si>
  <si>
    <t>Productos y Utiles Varios</t>
  </si>
  <si>
    <t>2.3.9.9.02</t>
  </si>
  <si>
    <t>COMBUSTIBLES, LUBRICANTES, PRODUCTOS QUÍMICOS Y CONEXOS</t>
  </si>
  <si>
    <t>2.3.7.1.01</t>
  </si>
  <si>
    <t>Gasolina</t>
  </si>
  <si>
    <t>2.3.7.1.02</t>
  </si>
  <si>
    <t>Gasoil</t>
  </si>
  <si>
    <t>Productos Quimicos y Conexos</t>
  </si>
  <si>
    <t>04</t>
  </si>
  <si>
    <t>TRANSFERENCIAS CORRIENTES</t>
  </si>
  <si>
    <t>2.4.1.2.01</t>
  </si>
  <si>
    <t>Ayuda y Donaciones a Personas</t>
  </si>
  <si>
    <t>2.4.1.4.01</t>
  </si>
  <si>
    <t>Becas Nacionales</t>
  </si>
  <si>
    <t>Subtotal Transferencias Corrientes</t>
  </si>
  <si>
    <t>06</t>
  </si>
  <si>
    <t>ACTIVOS NO FINANCIEROS</t>
  </si>
  <si>
    <t>Maquinarias y Equipos</t>
  </si>
  <si>
    <t>2.6.1.1.01</t>
  </si>
  <si>
    <t>Muebles de Oficina y Estanterias</t>
  </si>
  <si>
    <t>2.6.1.3.01</t>
  </si>
  <si>
    <t>Equipos Computacional</t>
  </si>
  <si>
    <t>2.6.1.4.01</t>
  </si>
  <si>
    <t>Electrodomesticos</t>
  </si>
  <si>
    <t>2.6.1.9.01</t>
  </si>
  <si>
    <t>Otros Moviliarios y Equipos no Identificados</t>
  </si>
  <si>
    <t>2.6.2.3.01</t>
  </si>
  <si>
    <t>Camara Fotografica y de Video</t>
  </si>
  <si>
    <t>2.6.4.1.01</t>
  </si>
  <si>
    <t>Automoviles y Camionetas</t>
  </si>
  <si>
    <t>2.6.5.5.01</t>
  </si>
  <si>
    <t>Equipos de Comunicación</t>
  </si>
  <si>
    <t>2.6.5.6.01</t>
  </si>
  <si>
    <t>Equipos de Generacion Electrica</t>
  </si>
  <si>
    <t>2.6.8.8.01</t>
  </si>
  <si>
    <t>Licencias de Informatica</t>
  </si>
  <si>
    <t>Subtotal Activos no Financieros</t>
  </si>
  <si>
    <t>Subtotal de Desembolsos</t>
  </si>
  <si>
    <t>BALANCE DISPONIBLE AL CORTE</t>
  </si>
  <si>
    <t>DEPARTAMENTO ADMINISTRATIVO FINANCIERO</t>
  </si>
</sst>
</file>

<file path=xl/styles.xml><?xml version="1.0" encoding="utf-8"?>
<styleSheet xmlns="http://schemas.openxmlformats.org/spreadsheetml/2006/main">
  <numFmts count="9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  <numFmt numFmtId="167" formatCode="_-* #,##0\ _€_-;\-* #,##0\ _€_-;_-* &quot;-&quot;\ _€_-;_-@_-"/>
    <numFmt numFmtId="168" formatCode="_-* #,##0\ &quot;€&quot;_-;\-* #,##0\ &quot;€&quot;_-;_-* &quot;-&quot;\ &quot;€&quot;_-;_-@_-"/>
    <numFmt numFmtId="169" formatCode="_-&quot;£&quot;* #,##0.00_-;\-&quot;£&quot;* #,##0.00_-;_-&quot;£&quot;* &quot;-&quot;??_-;_-@_-"/>
    <numFmt numFmtId="170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  <font>
      <sz val="10"/>
      <color indexed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ont="0" applyFill="0" applyBorder="0" applyProtection="0">
      <alignment wrapText="1"/>
    </xf>
    <xf numFmtId="0" fontId="5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5" borderId="5">
      <alignment horizontal="center" vertical="center"/>
    </xf>
    <xf numFmtId="0" fontId="16" fillId="6" borderId="6">
      <alignment horizontal="center" vertical="center"/>
    </xf>
    <xf numFmtId="43" fontId="1" fillId="0" borderId="0" applyFont="0" applyFill="0" applyBorder="0" applyAlignment="0" applyProtection="0"/>
    <xf numFmtId="167" fontId="3" fillId="0" borderId="0"/>
    <xf numFmtId="44" fontId="1" fillId="0" borderId="0" applyFont="0" applyFill="0" applyBorder="0" applyAlignment="0" applyProtection="0"/>
    <xf numFmtId="168" fontId="3" fillId="0" borderId="0"/>
    <xf numFmtId="16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/>
    <xf numFmtId="9" fontId="3" fillId="0" borderId="0"/>
    <xf numFmtId="9" fontId="3" fillId="0" borderId="0" applyFont="0" applyFill="0" applyBorder="0" applyAlignment="0" applyProtection="0"/>
    <xf numFmtId="0" fontId="16" fillId="0" borderId="6">
      <alignment horizontal="center" vertical="center"/>
    </xf>
    <xf numFmtId="0" fontId="16" fillId="7" borderId="6">
      <alignment horizontal="center" vertical="center" wrapText="1"/>
    </xf>
    <xf numFmtId="0" fontId="16" fillId="8" borderId="6">
      <alignment horizontal="center" vertical="center"/>
    </xf>
  </cellStyleXfs>
  <cellXfs count="82">
    <xf numFmtId="0" fontId="0" fillId="0" borderId="0" xfId="0"/>
    <xf numFmtId="0" fontId="4" fillId="0" borderId="0" xfId="3" applyFont="1" applyBorder="1" applyAlignment="1">
      <alignment horizontal="center" wrapText="1"/>
    </xf>
    <xf numFmtId="0" fontId="5" fillId="0" borderId="0" xfId="4" applyAlignment="1">
      <alignment horizontal="left"/>
    </xf>
    <xf numFmtId="0" fontId="3" fillId="0" borderId="0" xfId="4" applyFont="1"/>
    <xf numFmtId="164" fontId="3" fillId="0" borderId="0" xfId="5" applyFont="1"/>
    <xf numFmtId="0" fontId="6" fillId="0" borderId="0" xfId="4" applyFont="1" applyAlignment="1">
      <alignment horizontal="center"/>
    </xf>
    <xf numFmtId="0" fontId="6" fillId="0" borderId="0" xfId="3" applyFont="1" applyBorder="1" applyAlignment="1">
      <alignment wrapText="1"/>
    </xf>
    <xf numFmtId="0" fontId="3" fillId="0" borderId="0" xfId="3" applyFont="1">
      <alignment wrapText="1"/>
    </xf>
    <xf numFmtId="0" fontId="6" fillId="0" borderId="0" xfId="4" applyFont="1" applyAlignment="1">
      <alignment horizontal="center"/>
    </xf>
    <xf numFmtId="0" fontId="5" fillId="0" borderId="0" xfId="4" applyBorder="1" applyAlignment="1">
      <alignment horizontal="left"/>
    </xf>
    <xf numFmtId="0" fontId="3" fillId="0" borderId="0" xfId="4" applyFont="1" applyBorder="1"/>
    <xf numFmtId="164" fontId="3" fillId="0" borderId="0" xfId="5" applyFont="1" applyBorder="1"/>
    <xf numFmtId="164" fontId="6" fillId="0" borderId="0" xfId="5" applyFont="1" applyBorder="1" applyAlignment="1">
      <alignment horizontal="center"/>
    </xf>
    <xf numFmtId="0" fontId="3" fillId="0" borderId="0" xfId="4" applyFont="1" applyBorder="1" applyAlignment="1">
      <alignment horizontal="left"/>
    </xf>
    <xf numFmtId="0" fontId="4" fillId="0" borderId="0" xfId="4" applyFont="1" applyBorder="1" applyAlignment="1">
      <alignment horizontal="left"/>
    </xf>
    <xf numFmtId="0" fontId="4" fillId="0" borderId="0" xfId="4" applyFont="1" applyBorder="1"/>
    <xf numFmtId="164" fontId="4" fillId="2" borderId="0" xfId="5" applyFont="1" applyFill="1" applyBorder="1"/>
    <xf numFmtId="4" fontId="7" fillId="2" borderId="0" xfId="5" applyNumberFormat="1" applyFont="1" applyFill="1" applyBorder="1" applyAlignment="1"/>
    <xf numFmtId="165" fontId="8" fillId="2" borderId="0" xfId="1" applyNumberFormat="1" applyFont="1" applyFill="1"/>
    <xf numFmtId="164" fontId="4" fillId="0" borderId="0" xfId="5" applyFont="1" applyBorder="1"/>
    <xf numFmtId="4" fontId="7" fillId="0" borderId="1" xfId="5" applyNumberFormat="1" applyFont="1" applyBorder="1" applyAlignment="1"/>
    <xf numFmtId="4" fontId="9" fillId="0" borderId="2" xfId="5" applyNumberFormat="1" applyFont="1" applyBorder="1" applyAlignment="1"/>
    <xf numFmtId="166" fontId="6" fillId="0" borderId="0" xfId="5" applyNumberFormat="1" applyFont="1" applyBorder="1"/>
    <xf numFmtId="0" fontId="4" fillId="3" borderId="0" xfId="4" applyFont="1" applyFill="1" applyBorder="1" applyAlignment="1">
      <alignment horizontal="center"/>
    </xf>
    <xf numFmtId="0" fontId="10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12" fontId="6" fillId="3" borderId="0" xfId="5" applyNumberFormat="1" applyFont="1" applyFill="1" applyBorder="1" applyAlignment="1">
      <alignment horizontal="right" vertical="center"/>
    </xf>
    <xf numFmtId="49" fontId="4" fillId="3" borderId="0" xfId="3" applyNumberFormat="1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left" vertical="center"/>
    </xf>
    <xf numFmtId="0" fontId="6" fillId="3" borderId="0" xfId="3" applyFont="1" applyFill="1" applyBorder="1" applyAlignment="1">
      <alignment horizontal="left" vertical="center"/>
    </xf>
    <xf numFmtId="43" fontId="4" fillId="2" borderId="0" xfId="6" applyFont="1" applyFill="1" applyBorder="1" applyAlignment="1">
      <alignment horizontal="right"/>
    </xf>
    <xf numFmtId="43" fontId="2" fillId="2" borderId="0" xfId="0" applyNumberFormat="1" applyFont="1" applyFill="1"/>
    <xf numFmtId="0" fontId="3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43" fontId="4" fillId="0" borderId="0" xfId="6" applyFont="1" applyFill="1" applyBorder="1" applyAlignment="1">
      <alignment horizontal="right"/>
    </xf>
    <xf numFmtId="0" fontId="3" fillId="0" borderId="0" xfId="3" applyFont="1" applyFill="1" applyBorder="1" applyAlignment="1">
      <alignment horizontal="left" vertical="center"/>
    </xf>
    <xf numFmtId="43" fontId="3" fillId="0" borderId="0" xfId="6" applyFont="1" applyFill="1" applyBorder="1" applyAlignment="1">
      <alignment horizontal="right"/>
    </xf>
    <xf numFmtId="164" fontId="11" fillId="0" borderId="0" xfId="5" applyFont="1" applyBorder="1"/>
    <xf numFmtId="43" fontId="12" fillId="0" borderId="0" xfId="7" applyFont="1" applyBorder="1"/>
    <xf numFmtId="43" fontId="5" fillId="0" borderId="0" xfId="7" applyFont="1" applyBorder="1"/>
    <xf numFmtId="43" fontId="4" fillId="0" borderId="0" xfId="7" applyFont="1" applyBorder="1"/>
    <xf numFmtId="0" fontId="4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5" fillId="0" borderId="0" xfId="4" applyBorder="1" applyAlignment="1">
      <alignment horizontal="center"/>
    </xf>
    <xf numFmtId="49" fontId="4" fillId="3" borderId="0" xfId="4" applyNumberFormat="1" applyFont="1" applyFill="1" applyBorder="1" applyAlignment="1">
      <alignment horizontal="center"/>
    </xf>
    <xf numFmtId="0" fontId="4" fillId="3" borderId="0" xfId="4" applyFont="1" applyFill="1" applyBorder="1" applyAlignment="1">
      <alignment horizontal="center"/>
    </xf>
    <xf numFmtId="0" fontId="4" fillId="3" borderId="0" xfId="4" applyFont="1" applyFill="1" applyBorder="1" applyAlignment="1">
      <alignment horizontal="left"/>
    </xf>
    <xf numFmtId="0" fontId="6" fillId="3" borderId="0" xfId="4" applyFont="1" applyFill="1" applyBorder="1"/>
    <xf numFmtId="43" fontId="8" fillId="2" borderId="0" xfId="0" applyNumberFormat="1" applyFont="1" applyFill="1"/>
    <xf numFmtId="43" fontId="0" fillId="0" borderId="0" xfId="0" applyNumberFormat="1"/>
    <xf numFmtId="0" fontId="3" fillId="0" borderId="0" xfId="4" applyFont="1" applyFill="1" applyBorder="1"/>
    <xf numFmtId="43" fontId="5" fillId="0" borderId="0" xfId="7" applyFont="1" applyFill="1" applyBorder="1"/>
    <xf numFmtId="43" fontId="1" fillId="0" borderId="0" xfId="4" applyNumberFormat="1" applyFont="1" applyBorder="1"/>
    <xf numFmtId="0" fontId="6" fillId="0" borderId="0" xfId="4" applyFont="1" applyFill="1" applyBorder="1"/>
    <xf numFmtId="0" fontId="4" fillId="0" borderId="0" xfId="4" applyFont="1" applyFill="1" applyBorder="1"/>
    <xf numFmtId="0" fontId="4" fillId="0" borderId="0" xfId="4" applyFont="1" applyBorder="1" applyAlignment="1">
      <alignment wrapText="1"/>
    </xf>
    <xf numFmtId="43" fontId="2" fillId="0" borderId="0" xfId="0" applyNumberFormat="1" applyFont="1"/>
    <xf numFmtId="4" fontId="3" fillId="0" borderId="0" xfId="3" applyNumberFormat="1" applyFont="1" applyBorder="1">
      <alignment wrapText="1"/>
    </xf>
    <xf numFmtId="49" fontId="4" fillId="2" borderId="0" xfId="4" applyNumberFormat="1" applyFont="1" applyFill="1" applyBorder="1" applyAlignment="1">
      <alignment horizontal="center"/>
    </xf>
    <xf numFmtId="0" fontId="4" fillId="2" borderId="0" xfId="4" applyFont="1" applyFill="1" applyBorder="1" applyAlignment="1">
      <alignment horizontal="center"/>
    </xf>
    <xf numFmtId="0" fontId="6" fillId="2" borderId="0" xfId="4" applyFont="1" applyFill="1" applyBorder="1"/>
    <xf numFmtId="0" fontId="0" fillId="2" borderId="0" xfId="0" applyFill="1"/>
    <xf numFmtId="4" fontId="4" fillId="2" borderId="0" xfId="3" applyNumberFormat="1" applyFont="1" applyFill="1" applyBorder="1">
      <alignment wrapText="1"/>
    </xf>
    <xf numFmtId="4" fontId="2" fillId="2" borderId="0" xfId="0" applyNumberFormat="1" applyFont="1" applyFill="1"/>
    <xf numFmtId="4" fontId="4" fillId="0" borderId="0" xfId="3" applyNumberFormat="1" applyFont="1" applyFill="1" applyBorder="1">
      <alignment wrapText="1"/>
    </xf>
    <xf numFmtId="164" fontId="3" fillId="4" borderId="0" xfId="5" applyFont="1" applyFill="1" applyBorder="1"/>
    <xf numFmtId="0" fontId="5" fillId="0" borderId="0" xfId="4"/>
    <xf numFmtId="43" fontId="5" fillId="0" borderId="0" xfId="1" applyFont="1"/>
    <xf numFmtId="43" fontId="5" fillId="0" borderId="0" xfId="7" applyFont="1"/>
    <xf numFmtId="164" fontId="3" fillId="2" borderId="0" xfId="5" applyFont="1" applyFill="1" applyBorder="1"/>
    <xf numFmtId="0" fontId="5" fillId="3" borderId="0" xfId="4" applyFill="1" applyBorder="1" applyAlignment="1">
      <alignment horizontal="center"/>
    </xf>
    <xf numFmtId="43" fontId="3" fillId="2" borderId="0" xfId="6" applyFont="1" applyFill="1" applyBorder="1" applyAlignment="1">
      <alignment horizontal="right"/>
    </xf>
    <xf numFmtId="164" fontId="6" fillId="2" borderId="0" xfId="5" applyFont="1" applyFill="1" applyBorder="1"/>
    <xf numFmtId="44" fontId="2" fillId="2" borderId="0" xfId="2" applyFont="1" applyFill="1"/>
    <xf numFmtId="43" fontId="3" fillId="3" borderId="0" xfId="6" applyFont="1" applyFill="1" applyBorder="1" applyAlignment="1">
      <alignment horizontal="right"/>
    </xf>
    <xf numFmtId="164" fontId="6" fillId="3" borderId="3" xfId="5" applyFont="1" applyFill="1" applyBorder="1"/>
    <xf numFmtId="165" fontId="2" fillId="2" borderId="0" xfId="0" applyNumberFormat="1" applyFont="1" applyFill="1"/>
    <xf numFmtId="0" fontId="13" fillId="0" borderId="4" xfId="3" applyFont="1" applyBorder="1">
      <alignment wrapText="1"/>
    </xf>
    <xf numFmtId="0" fontId="4" fillId="0" borderId="0" xfId="3" applyFont="1">
      <alignment wrapText="1"/>
    </xf>
    <xf numFmtId="14" fontId="3" fillId="0" borderId="0" xfId="3" applyNumberFormat="1" applyFont="1" applyAlignment="1">
      <alignment horizontal="left" wrapText="1"/>
    </xf>
    <xf numFmtId="164" fontId="14" fillId="0" borderId="0" xfId="5" applyFont="1"/>
  </cellXfs>
  <cellStyles count="83">
    <cellStyle name="ArticleBody" xfId="8"/>
    <cellStyle name="ArticleHeader" xfId="9"/>
    <cellStyle name="Comma" xfId="10"/>
    <cellStyle name="Comma [0]" xfId="11"/>
    <cellStyle name="Comma_D2006" xfId="5"/>
    <cellStyle name="Currency" xfId="12"/>
    <cellStyle name="Currency [0]" xfId="13"/>
    <cellStyle name="Euro" xfId="14"/>
    <cellStyle name="Millares" xfId="1" builtinId="3"/>
    <cellStyle name="Millares 2" xfId="15"/>
    <cellStyle name="Millares 2 10" xfId="16"/>
    <cellStyle name="Millares 2 2" xfId="17"/>
    <cellStyle name="Millares 2 3" xfId="18"/>
    <cellStyle name="Millares 2 4" xfId="19"/>
    <cellStyle name="Millares 2 5" xfId="20"/>
    <cellStyle name="Millares 2 6" xfId="21"/>
    <cellStyle name="Millares 2 7" xfId="6"/>
    <cellStyle name="Millares 2 8" xfId="22"/>
    <cellStyle name="Millares 2 9" xfId="23"/>
    <cellStyle name="Millares 3" xfId="24"/>
    <cellStyle name="Millares 3 2" xfId="25"/>
    <cellStyle name="Millares 3 3" xfId="26"/>
    <cellStyle name="Millares 4" xfId="27"/>
    <cellStyle name="Millares 5" xfId="28"/>
    <cellStyle name="Millares 7" xfId="7"/>
    <cellStyle name="Moneda" xfId="2" builtinId="4"/>
    <cellStyle name="Moneda 2" xfId="29"/>
    <cellStyle name="Normal" xfId="0" builtinId="0"/>
    <cellStyle name="Normal 2" xfId="30"/>
    <cellStyle name="Normal 2 10" xfId="31"/>
    <cellStyle name="Normal 2 2" xfId="32"/>
    <cellStyle name="Normal 2 3" xfId="33"/>
    <cellStyle name="Normal 2 4" xfId="34"/>
    <cellStyle name="Normal 2 5" xfId="35"/>
    <cellStyle name="Normal 2 6" xfId="36"/>
    <cellStyle name="Normal 2 7" xfId="37"/>
    <cellStyle name="Normal 2 8" xfId="38"/>
    <cellStyle name="Normal 2 9" xfId="39"/>
    <cellStyle name="Normal 3" xfId="40"/>
    <cellStyle name="Normal 3 10" xfId="41"/>
    <cellStyle name="Normal 3 11" xfId="42"/>
    <cellStyle name="Normal 3 12" xfId="43"/>
    <cellStyle name="Normal 3 13" xfId="44"/>
    <cellStyle name="Normal 3 14" xfId="45"/>
    <cellStyle name="Normal 3 15" xfId="46"/>
    <cellStyle name="Normal 3 16" xfId="47"/>
    <cellStyle name="Normal 3 17" xfId="48"/>
    <cellStyle name="Normal 3 18" xfId="49"/>
    <cellStyle name="Normal 3 19" xfId="50"/>
    <cellStyle name="Normal 3 2" xfId="51"/>
    <cellStyle name="Normal 3 20" xfId="52"/>
    <cellStyle name="Normal 3 21" xfId="53"/>
    <cellStyle name="Normal 3 22" xfId="54"/>
    <cellStyle name="Normal 3 23" xfId="55"/>
    <cellStyle name="Normal 3 24" xfId="56"/>
    <cellStyle name="Normal 3 25" xfId="57"/>
    <cellStyle name="Normal 3 26" xfId="58"/>
    <cellStyle name="Normal 3 27" xfId="59"/>
    <cellStyle name="Normal 3 28" xfId="60"/>
    <cellStyle name="Normal 3 29" xfId="61"/>
    <cellStyle name="Normal 3 3" xfId="62"/>
    <cellStyle name="Normal 3 30" xfId="63"/>
    <cellStyle name="Normal 3 31" xfId="64"/>
    <cellStyle name="Normal 3 32" xfId="65"/>
    <cellStyle name="Normal 3 4" xfId="66"/>
    <cellStyle name="Normal 3 5" xfId="67"/>
    <cellStyle name="Normal 3 6" xfId="68"/>
    <cellStyle name="Normal 3 7" xfId="69"/>
    <cellStyle name="Normal 3 8" xfId="70"/>
    <cellStyle name="Normal 3 9" xfId="71"/>
    <cellStyle name="Normal 4" xfId="72"/>
    <cellStyle name="Normal 4 2" xfId="73"/>
    <cellStyle name="Normal 4 3" xfId="74"/>
    <cellStyle name="Normal 5" xfId="75"/>
    <cellStyle name="Normal 6" xfId="76"/>
    <cellStyle name="Normal 6 2" xfId="77"/>
    <cellStyle name="Normal 8" xfId="4"/>
    <cellStyle name="Normal_D2006" xfId="3"/>
    <cellStyle name="Percent" xfId="78"/>
    <cellStyle name="Porcentual 2" xfId="79"/>
    <cellStyle name="ProcessBody" xfId="80"/>
    <cellStyle name="ProcessHeader" xfId="81"/>
    <cellStyle name="ProcessSubHeader" xfId="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142"/>
  <sheetViews>
    <sheetView tabSelected="1" topLeftCell="A97" workbookViewId="0">
      <selection activeCell="N130" sqref="N130:N134"/>
    </sheetView>
  </sheetViews>
  <sheetFormatPr baseColWidth="10" defaultRowHeight="15"/>
  <cols>
    <col min="3" max="3" width="16.28515625" customWidth="1"/>
    <col min="4" max="4" width="55.42578125" customWidth="1"/>
    <col min="5" max="5" width="19.42578125" customWidth="1"/>
    <col min="6" max="6" width="18.5703125" hidden="1" customWidth="1"/>
    <col min="7" max="7" width="20.7109375" bestFit="1" customWidth="1"/>
    <col min="9" max="9" width="11.5703125" bestFit="1" customWidth="1"/>
  </cols>
  <sheetData>
    <row r="13" spans="1:6">
      <c r="A13" s="1" t="s">
        <v>0</v>
      </c>
      <c r="B13" s="1"/>
      <c r="C13" s="1"/>
      <c r="D13" s="1"/>
      <c r="E13" s="1"/>
      <c r="F13" s="1"/>
    </row>
    <row r="14" spans="1:6">
      <c r="A14" s="2"/>
      <c r="B14" s="2"/>
      <c r="C14" s="2"/>
      <c r="D14" s="3"/>
      <c r="E14" s="4"/>
      <c r="F14" s="4"/>
    </row>
    <row r="15" spans="1:6" ht="15.75">
      <c r="A15" s="5" t="s">
        <v>1</v>
      </c>
      <c r="B15" s="5"/>
      <c r="C15" s="5"/>
      <c r="D15" s="5"/>
      <c r="E15" s="5"/>
      <c r="F15" s="5"/>
    </row>
    <row r="16" spans="1:6" ht="15.75">
      <c r="A16" s="5" t="s">
        <v>2</v>
      </c>
      <c r="B16" s="5"/>
      <c r="C16" s="5"/>
      <c r="D16" s="5"/>
      <c r="E16" s="5"/>
      <c r="F16" s="5"/>
    </row>
    <row r="17" spans="1:9" ht="15.75" customHeight="1">
      <c r="A17" s="5" t="s">
        <v>3</v>
      </c>
      <c r="B17" s="5"/>
      <c r="C17" s="5"/>
      <c r="D17" s="5"/>
      <c r="E17" s="5"/>
      <c r="F17" s="5"/>
      <c r="G17" s="6"/>
      <c r="H17" s="6"/>
      <c r="I17" s="7"/>
    </row>
    <row r="18" spans="1:9" ht="15.75">
      <c r="A18" s="8"/>
      <c r="B18" s="8"/>
      <c r="C18" s="8"/>
      <c r="D18" s="8"/>
      <c r="E18" s="8"/>
      <c r="F18" s="8"/>
    </row>
    <row r="19" spans="1:9" ht="15.75">
      <c r="A19" s="8"/>
      <c r="B19" s="8"/>
      <c r="C19" s="8"/>
      <c r="D19" s="8"/>
      <c r="E19" s="8"/>
      <c r="F19" s="8"/>
    </row>
    <row r="20" spans="1:9" ht="15.75">
      <c r="A20" s="9"/>
      <c r="B20" s="9"/>
      <c r="C20" s="9"/>
      <c r="D20" s="10"/>
      <c r="E20" s="11"/>
      <c r="F20" s="12" t="s">
        <v>4</v>
      </c>
    </row>
    <row r="21" spans="1:9" ht="15.75">
      <c r="A21" s="13" t="s">
        <v>5</v>
      </c>
      <c r="B21" s="13"/>
      <c r="C21" s="14"/>
      <c r="D21" s="15"/>
      <c r="E21" s="16"/>
      <c r="F21" s="17">
        <v>162450146.16999999</v>
      </c>
      <c r="G21" s="18">
        <v>162464220.86000001</v>
      </c>
    </row>
    <row r="22" spans="1:9" ht="15.75" thickBot="1">
      <c r="A22" s="13" t="s">
        <v>6</v>
      </c>
      <c r="B22" s="13"/>
      <c r="C22" s="14"/>
      <c r="D22" s="15"/>
      <c r="E22" s="19"/>
      <c r="F22" s="20"/>
    </row>
    <row r="23" spans="1:9" ht="15.75" thickBot="1">
      <c r="A23" s="14" t="s">
        <v>7</v>
      </c>
      <c r="B23" s="14"/>
      <c r="C23" s="9"/>
      <c r="D23" s="10"/>
      <c r="E23" s="19"/>
      <c r="F23" s="21">
        <v>203874056.78999999</v>
      </c>
    </row>
    <row r="24" spans="1:9" ht="16.5" thickTop="1">
      <c r="A24" s="14"/>
      <c r="B24" s="9"/>
      <c r="C24" s="9"/>
      <c r="D24" s="10"/>
      <c r="E24" s="19"/>
      <c r="F24" s="22"/>
    </row>
    <row r="25" spans="1:9" ht="15.75">
      <c r="A25" s="23" t="s">
        <v>8</v>
      </c>
      <c r="B25" s="23"/>
      <c r="C25" s="23"/>
      <c r="D25" s="23"/>
      <c r="E25" s="23"/>
      <c r="F25" s="22"/>
    </row>
    <row r="26" spans="1:9" ht="15.75">
      <c r="A26" s="24" t="s">
        <v>9</v>
      </c>
      <c r="B26" s="24" t="s">
        <v>10</v>
      </c>
      <c r="C26" s="24" t="s">
        <v>11</v>
      </c>
      <c r="D26" s="25" t="s">
        <v>12</v>
      </c>
      <c r="E26" s="26">
        <v>2018</v>
      </c>
      <c r="F26" s="11"/>
    </row>
    <row r="27" spans="1:9" ht="19.5" customHeight="1">
      <c r="A27" s="27" t="s">
        <v>13</v>
      </c>
      <c r="B27" s="25">
        <v>2.1</v>
      </c>
      <c r="C27" s="28"/>
      <c r="D27" s="29" t="s">
        <v>14</v>
      </c>
      <c r="E27" s="30"/>
      <c r="F27" s="16">
        <f>E28+E30+E35+E38+E49</f>
        <v>8519980.7599999998</v>
      </c>
      <c r="G27" s="31">
        <f>E28+E30+E35+E38+E49</f>
        <v>8519980.7599999998</v>
      </c>
    </row>
    <row r="28" spans="1:9">
      <c r="A28" s="32"/>
      <c r="B28" s="33"/>
      <c r="C28" s="32"/>
      <c r="D28" s="34" t="s">
        <v>15</v>
      </c>
      <c r="E28" s="35">
        <f>E29</f>
        <v>5887210</v>
      </c>
      <c r="F28" s="11"/>
    </row>
    <row r="29" spans="1:9">
      <c r="A29" s="32"/>
      <c r="B29" s="32"/>
      <c r="C29" s="32" t="s">
        <v>16</v>
      </c>
      <c r="D29" s="36" t="s">
        <v>17</v>
      </c>
      <c r="E29" s="37">
        <v>5887210</v>
      </c>
      <c r="F29" s="38"/>
    </row>
    <row r="30" spans="1:9">
      <c r="A30" s="32"/>
      <c r="B30" s="33"/>
      <c r="C30" s="32"/>
      <c r="D30" s="34" t="s">
        <v>18</v>
      </c>
      <c r="E30" s="35">
        <f>E31</f>
        <v>1361980</v>
      </c>
      <c r="F30" s="11"/>
    </row>
    <row r="31" spans="1:9">
      <c r="A31" s="32"/>
      <c r="B31" s="32"/>
      <c r="C31" s="32" t="s">
        <v>19</v>
      </c>
      <c r="D31" s="36" t="s">
        <v>20</v>
      </c>
      <c r="E31" s="39">
        <v>1361980</v>
      </c>
      <c r="F31" s="11"/>
    </row>
    <row r="32" spans="1:9">
      <c r="A32" s="32"/>
      <c r="B32" s="32"/>
      <c r="C32" s="32" t="s">
        <v>21</v>
      </c>
      <c r="D32" s="36" t="s">
        <v>22</v>
      </c>
      <c r="E32" s="40"/>
      <c r="F32" s="11"/>
    </row>
    <row r="33" spans="1:6">
      <c r="A33" s="32"/>
      <c r="B33" s="32"/>
      <c r="C33" s="32" t="s">
        <v>23</v>
      </c>
      <c r="D33" s="36" t="s">
        <v>24</v>
      </c>
      <c r="E33" s="37"/>
      <c r="F33" s="11"/>
    </row>
    <row r="34" spans="1:6">
      <c r="A34" s="32"/>
      <c r="B34" s="32"/>
      <c r="C34" s="32"/>
      <c r="D34" s="36"/>
      <c r="E34" s="37"/>
      <c r="F34" s="11"/>
    </row>
    <row r="35" spans="1:6">
      <c r="A35" s="32"/>
      <c r="B35" s="32"/>
      <c r="C35" s="32" t="s">
        <v>25</v>
      </c>
      <c r="D35" s="36" t="s">
        <v>26</v>
      </c>
      <c r="E35" s="41">
        <v>108000</v>
      </c>
      <c r="F35" s="11"/>
    </row>
    <row r="36" spans="1:6">
      <c r="A36" s="32"/>
      <c r="B36" s="32"/>
      <c r="C36" s="32" t="s">
        <v>27</v>
      </c>
      <c r="D36" s="36" t="s">
        <v>28</v>
      </c>
      <c r="E36" s="40"/>
      <c r="F36" s="11"/>
    </row>
    <row r="37" spans="1:6">
      <c r="A37" s="32"/>
      <c r="B37" s="32"/>
      <c r="C37" s="32" t="s">
        <v>29</v>
      </c>
      <c r="D37" s="36" t="s">
        <v>30</v>
      </c>
      <c r="E37" s="40"/>
      <c r="F37" s="11"/>
    </row>
    <row r="38" spans="1:6">
      <c r="A38" s="33"/>
      <c r="B38" s="33"/>
      <c r="C38" s="33"/>
      <c r="D38" s="34" t="s">
        <v>31</v>
      </c>
      <c r="E38" s="35">
        <f>E39+E40</f>
        <v>67800</v>
      </c>
      <c r="F38" s="11"/>
    </row>
    <row r="39" spans="1:6">
      <c r="A39" s="33"/>
      <c r="B39" s="33"/>
      <c r="C39" s="32" t="s">
        <v>32</v>
      </c>
      <c r="D39" s="36" t="s">
        <v>33</v>
      </c>
      <c r="E39" s="37">
        <v>6000</v>
      </c>
      <c r="F39" s="11"/>
    </row>
    <row r="40" spans="1:6">
      <c r="A40" s="32"/>
      <c r="B40" s="32"/>
      <c r="C40" s="32" t="s">
        <v>34</v>
      </c>
      <c r="D40" s="36" t="s">
        <v>35</v>
      </c>
      <c r="E40" s="37">
        <v>61800</v>
      </c>
      <c r="F40" s="11"/>
    </row>
    <row r="41" spans="1:6">
      <c r="A41" s="32"/>
      <c r="B41" s="32"/>
      <c r="C41" s="32" t="s">
        <v>34</v>
      </c>
      <c r="D41" s="36" t="s">
        <v>36</v>
      </c>
      <c r="E41" s="37"/>
      <c r="F41" s="11"/>
    </row>
    <row r="42" spans="1:6">
      <c r="A42" s="32"/>
      <c r="B42" s="32"/>
      <c r="C42" s="32" t="s">
        <v>37</v>
      </c>
      <c r="D42" s="36" t="s">
        <v>38</v>
      </c>
      <c r="E42" s="37"/>
      <c r="F42" s="11"/>
    </row>
    <row r="43" spans="1:6">
      <c r="A43" s="32"/>
      <c r="B43" s="32"/>
      <c r="C43" s="32" t="s">
        <v>39</v>
      </c>
      <c r="D43" s="36" t="s">
        <v>40</v>
      </c>
      <c r="E43" s="37"/>
      <c r="F43" s="11"/>
    </row>
    <row r="44" spans="1:6">
      <c r="A44" s="32"/>
      <c r="B44" s="32"/>
      <c r="C44" s="32" t="s">
        <v>41</v>
      </c>
      <c r="D44" s="36" t="s">
        <v>42</v>
      </c>
      <c r="E44" s="40"/>
      <c r="F44" s="11"/>
    </row>
    <row r="45" spans="1:6">
      <c r="A45" s="32"/>
      <c r="B45" s="32"/>
      <c r="C45" s="32"/>
      <c r="D45" s="34" t="s">
        <v>43</v>
      </c>
      <c r="E45" s="35"/>
      <c r="F45" s="11"/>
    </row>
    <row r="46" spans="1:6">
      <c r="A46" s="32"/>
      <c r="B46" s="32"/>
      <c r="C46" s="32"/>
      <c r="D46" s="36" t="s">
        <v>44</v>
      </c>
      <c r="E46" s="37"/>
      <c r="F46" s="11"/>
    </row>
    <row r="47" spans="1:6">
      <c r="A47" s="33"/>
      <c r="B47" s="33"/>
      <c r="C47" s="33"/>
      <c r="D47" s="34" t="s">
        <v>45</v>
      </c>
      <c r="E47" s="35">
        <v>0</v>
      </c>
      <c r="F47" s="11"/>
    </row>
    <row r="48" spans="1:6">
      <c r="A48" s="32"/>
      <c r="B48" s="32"/>
      <c r="C48" s="32"/>
      <c r="D48" s="36" t="s">
        <v>46</v>
      </c>
      <c r="E48" s="37"/>
      <c r="F48" s="11"/>
    </row>
    <row r="49" spans="1:9">
      <c r="A49" s="42"/>
      <c r="B49" s="42"/>
      <c r="C49" s="42"/>
      <c r="D49" s="15" t="s">
        <v>47</v>
      </c>
      <c r="E49" s="19">
        <f>SUM(E50:E52)</f>
        <v>1094990.76</v>
      </c>
      <c r="F49" s="11"/>
    </row>
    <row r="50" spans="1:9">
      <c r="A50" s="42"/>
      <c r="B50" s="42"/>
      <c r="C50" s="43" t="s">
        <v>48</v>
      </c>
      <c r="D50" s="10" t="s">
        <v>49</v>
      </c>
      <c r="E50" s="37">
        <v>509152.23</v>
      </c>
      <c r="F50" s="11"/>
    </row>
    <row r="51" spans="1:9">
      <c r="A51" s="44"/>
      <c r="B51" s="44"/>
      <c r="C51" s="44" t="s">
        <v>50</v>
      </c>
      <c r="D51" s="10" t="s">
        <v>51</v>
      </c>
      <c r="E51" s="37">
        <v>521295.49</v>
      </c>
      <c r="F51" s="11"/>
    </row>
    <row r="52" spans="1:9">
      <c r="A52" s="44"/>
      <c r="B52" s="44"/>
      <c r="C52" s="44" t="s">
        <v>52</v>
      </c>
      <c r="D52" s="10" t="s">
        <v>53</v>
      </c>
      <c r="E52" s="37">
        <v>64543.040000000001</v>
      </c>
      <c r="F52" s="11"/>
    </row>
    <row r="53" spans="1:9">
      <c r="A53" s="44"/>
      <c r="B53" s="44"/>
      <c r="C53" s="44"/>
      <c r="D53" s="15" t="s">
        <v>54</v>
      </c>
    </row>
    <row r="54" spans="1:9" ht="15.75">
      <c r="A54" s="45" t="s">
        <v>55</v>
      </c>
      <c r="B54" s="46">
        <v>2.2000000000000002</v>
      </c>
      <c r="C54" s="47"/>
      <c r="D54" s="48" t="s">
        <v>56</v>
      </c>
      <c r="E54" s="30"/>
      <c r="F54" s="30">
        <f>E55+E61+E84</f>
        <v>3634037.74</v>
      </c>
      <c r="G54" s="49">
        <f>E55+E61+E84</f>
        <v>3634037.74</v>
      </c>
      <c r="I54" s="50"/>
    </row>
    <row r="55" spans="1:9">
      <c r="A55" s="42"/>
      <c r="B55" s="42"/>
      <c r="C55" s="42"/>
      <c r="D55" s="15" t="s">
        <v>57</v>
      </c>
      <c r="E55" s="35">
        <f>E57+E58+E59</f>
        <v>729650.52</v>
      </c>
      <c r="F55" s="11"/>
    </row>
    <row r="56" spans="1:9">
      <c r="A56" s="42"/>
      <c r="B56" s="42"/>
      <c r="C56" s="42" t="s">
        <v>58</v>
      </c>
      <c r="D56" s="10" t="s">
        <v>59</v>
      </c>
      <c r="E56" s="37"/>
      <c r="F56" s="19"/>
    </row>
    <row r="57" spans="1:9">
      <c r="A57" s="42"/>
      <c r="B57" s="42"/>
      <c r="C57" s="42" t="s">
        <v>60</v>
      </c>
      <c r="D57" s="10" t="s">
        <v>61</v>
      </c>
      <c r="E57" s="40">
        <v>128928.03</v>
      </c>
      <c r="F57" s="11"/>
    </row>
    <row r="58" spans="1:9">
      <c r="A58" s="42"/>
      <c r="B58" s="42"/>
      <c r="C58" s="42" t="s">
        <v>62</v>
      </c>
      <c r="D58" s="15" t="s">
        <v>63</v>
      </c>
      <c r="E58" s="40">
        <v>137712.47</v>
      </c>
      <c r="F58" s="11"/>
    </row>
    <row r="59" spans="1:9">
      <c r="A59" s="42"/>
      <c r="B59" s="42"/>
      <c r="C59" s="43" t="s">
        <v>64</v>
      </c>
      <c r="D59" s="10" t="s">
        <v>65</v>
      </c>
      <c r="E59" s="40">
        <v>463010.02</v>
      </c>
      <c r="F59" s="11"/>
    </row>
    <row r="60" spans="1:9">
      <c r="A60" s="42"/>
      <c r="B60" s="42"/>
      <c r="C60" s="43"/>
      <c r="D60" s="10"/>
      <c r="E60" s="40"/>
      <c r="F60" s="11"/>
    </row>
    <row r="61" spans="1:9">
      <c r="A61" s="44"/>
      <c r="B61" s="44"/>
      <c r="E61" s="41">
        <f>SUM(E62:E81)</f>
        <v>1071913.22</v>
      </c>
      <c r="F61" s="11"/>
    </row>
    <row r="62" spans="1:9">
      <c r="A62" s="44"/>
      <c r="B62" s="44"/>
      <c r="C62" s="43" t="s">
        <v>66</v>
      </c>
      <c r="D62" s="10" t="s">
        <v>67</v>
      </c>
      <c r="E62" s="37">
        <v>94999.89</v>
      </c>
      <c r="F62" s="11"/>
    </row>
    <row r="63" spans="1:9">
      <c r="A63" s="44"/>
      <c r="B63" s="44"/>
      <c r="C63" s="43" t="s">
        <v>68</v>
      </c>
      <c r="D63" s="10" t="s">
        <v>69</v>
      </c>
      <c r="E63" s="40"/>
      <c r="F63" s="11"/>
    </row>
    <row r="64" spans="1:9">
      <c r="A64" s="42"/>
      <c r="B64" s="42"/>
      <c r="C64" s="43" t="s">
        <v>70</v>
      </c>
      <c r="D64" s="10" t="s">
        <v>71</v>
      </c>
      <c r="E64" s="40">
        <v>40450</v>
      </c>
      <c r="F64" s="11"/>
    </row>
    <row r="65" spans="1:6">
      <c r="A65" s="42"/>
      <c r="B65" s="42"/>
      <c r="C65" s="43" t="s">
        <v>72</v>
      </c>
      <c r="D65" s="51" t="s">
        <v>73</v>
      </c>
      <c r="E65" s="40"/>
      <c r="F65" s="11"/>
    </row>
    <row r="66" spans="1:6">
      <c r="A66" s="42"/>
      <c r="B66" s="42"/>
      <c r="C66" s="43" t="s">
        <v>74</v>
      </c>
      <c r="D66" s="51" t="s">
        <v>75</v>
      </c>
      <c r="E66" s="40">
        <v>16500</v>
      </c>
      <c r="F66" s="11"/>
    </row>
    <row r="67" spans="1:6">
      <c r="A67" s="42"/>
      <c r="B67" s="42"/>
      <c r="C67" s="43" t="s">
        <v>76</v>
      </c>
      <c r="D67" s="51" t="s">
        <v>77</v>
      </c>
      <c r="E67" s="40"/>
      <c r="F67" s="11"/>
    </row>
    <row r="68" spans="1:6">
      <c r="A68" s="42"/>
      <c r="B68" s="42"/>
      <c r="C68" s="43" t="s">
        <v>78</v>
      </c>
      <c r="D68" s="51" t="s">
        <v>79</v>
      </c>
      <c r="E68" s="40"/>
      <c r="F68" s="11"/>
    </row>
    <row r="69" spans="1:6">
      <c r="A69" s="42"/>
      <c r="B69" s="42"/>
      <c r="C69" s="43" t="s">
        <v>80</v>
      </c>
      <c r="D69" s="51" t="s">
        <v>81</v>
      </c>
      <c r="E69" s="40"/>
      <c r="F69" s="11"/>
    </row>
    <row r="70" spans="1:6">
      <c r="A70" s="42"/>
      <c r="B70" s="42"/>
      <c r="C70" s="43" t="s">
        <v>82</v>
      </c>
      <c r="D70" s="51" t="s">
        <v>83</v>
      </c>
      <c r="E70" s="40"/>
      <c r="F70" s="11"/>
    </row>
    <row r="71" spans="1:6">
      <c r="A71" s="44"/>
      <c r="B71" s="44"/>
      <c r="C71" s="43" t="s">
        <v>84</v>
      </c>
      <c r="D71" s="10" t="s">
        <v>85</v>
      </c>
      <c r="E71" s="37"/>
      <c r="F71" s="11"/>
    </row>
    <row r="72" spans="1:6">
      <c r="A72" s="44"/>
      <c r="B72" s="44"/>
      <c r="C72" s="43" t="s">
        <v>86</v>
      </c>
      <c r="D72" s="51" t="s">
        <v>87</v>
      </c>
      <c r="E72" s="40">
        <v>47517.79</v>
      </c>
      <c r="F72" s="11"/>
    </row>
    <row r="73" spans="1:6">
      <c r="A73" s="44"/>
      <c r="B73" s="44"/>
      <c r="C73" s="43" t="s">
        <v>88</v>
      </c>
      <c r="D73" s="51" t="s">
        <v>89</v>
      </c>
      <c r="E73" s="40"/>
      <c r="F73" s="11"/>
    </row>
    <row r="74" spans="1:6">
      <c r="A74" s="44"/>
      <c r="B74" s="44"/>
      <c r="C74" s="43" t="s">
        <v>90</v>
      </c>
      <c r="D74" s="51" t="s">
        <v>91</v>
      </c>
      <c r="E74" s="40">
        <v>47200</v>
      </c>
      <c r="F74" s="11"/>
    </row>
    <row r="75" spans="1:6">
      <c r="A75" s="44"/>
      <c r="B75" s="44"/>
      <c r="C75" s="43" t="s">
        <v>92</v>
      </c>
      <c r="D75" s="51" t="s">
        <v>93</v>
      </c>
      <c r="E75" s="40"/>
      <c r="F75" s="11"/>
    </row>
    <row r="76" spans="1:6">
      <c r="A76" s="44"/>
      <c r="B76" s="44"/>
      <c r="C76" s="43" t="s">
        <v>94</v>
      </c>
      <c r="D76" s="51" t="s">
        <v>95</v>
      </c>
      <c r="E76" s="52">
        <v>647163.01</v>
      </c>
      <c r="F76" s="11"/>
    </row>
    <row r="77" spans="1:6">
      <c r="A77" s="44"/>
      <c r="B77" s="44"/>
      <c r="C77" s="43" t="s">
        <v>96</v>
      </c>
      <c r="D77" s="51" t="s">
        <v>97</v>
      </c>
      <c r="E77" s="37">
        <v>51984.4</v>
      </c>
      <c r="F77" s="11"/>
    </row>
    <row r="78" spans="1:6">
      <c r="A78" s="44"/>
      <c r="B78" s="44"/>
      <c r="C78" s="43" t="s">
        <v>98</v>
      </c>
      <c r="D78" s="51" t="s">
        <v>99</v>
      </c>
      <c r="E78" s="37"/>
      <c r="F78" s="11"/>
    </row>
    <row r="79" spans="1:6">
      <c r="A79" s="44"/>
      <c r="B79" s="44"/>
      <c r="C79" s="43" t="s">
        <v>100</v>
      </c>
      <c r="D79" s="51" t="s">
        <v>101</v>
      </c>
      <c r="E79" s="37">
        <v>2080.21</v>
      </c>
      <c r="F79" s="11"/>
    </row>
    <row r="80" spans="1:6">
      <c r="A80" s="44"/>
      <c r="B80" s="42"/>
      <c r="C80" s="43" t="s">
        <v>102</v>
      </c>
      <c r="D80" s="51" t="s">
        <v>103</v>
      </c>
      <c r="E80" s="37">
        <v>47200</v>
      </c>
      <c r="F80" s="11"/>
    </row>
    <row r="81" spans="1:7">
      <c r="A81" s="44"/>
      <c r="B81" s="44"/>
      <c r="C81" s="43" t="s">
        <v>104</v>
      </c>
      <c r="D81" s="51" t="s">
        <v>105</v>
      </c>
      <c r="E81" s="40">
        <v>76817.919999999998</v>
      </c>
      <c r="F81" s="11"/>
    </row>
    <row r="82" spans="1:7">
      <c r="A82" s="44"/>
      <c r="B82" s="44"/>
      <c r="C82" s="43" t="s">
        <v>106</v>
      </c>
      <c r="D82" s="51" t="s">
        <v>107</v>
      </c>
      <c r="F82" s="11"/>
    </row>
    <row r="83" spans="1:7">
      <c r="A83" s="44"/>
      <c r="B83" s="44"/>
      <c r="C83" s="43" t="s">
        <v>108</v>
      </c>
      <c r="D83" s="51" t="s">
        <v>109</v>
      </c>
      <c r="E83" s="40"/>
      <c r="F83" s="11"/>
    </row>
    <row r="84" spans="1:7">
      <c r="A84" s="44"/>
      <c r="B84" s="44"/>
      <c r="C84" s="43"/>
      <c r="D84" s="34" t="s">
        <v>45</v>
      </c>
      <c r="E84" s="41">
        <f>SUM(E85:E87)</f>
        <v>1832474</v>
      </c>
      <c r="F84" s="11"/>
    </row>
    <row r="85" spans="1:7">
      <c r="A85" s="42"/>
      <c r="B85" s="42"/>
      <c r="C85" s="43" t="s">
        <v>110</v>
      </c>
      <c r="D85" s="10" t="s">
        <v>111</v>
      </c>
      <c r="E85" s="37">
        <v>85432</v>
      </c>
      <c r="F85" s="11"/>
    </row>
    <row r="86" spans="1:7">
      <c r="A86" s="44"/>
      <c r="B86" s="44"/>
      <c r="C86" s="43" t="s">
        <v>112</v>
      </c>
      <c r="D86" s="10" t="s">
        <v>113</v>
      </c>
      <c r="E86" s="37">
        <v>1737042</v>
      </c>
      <c r="F86" s="11"/>
    </row>
    <row r="87" spans="1:7">
      <c r="A87" s="44"/>
      <c r="B87" s="44"/>
      <c r="C87" s="43" t="s">
        <v>114</v>
      </c>
      <c r="D87" s="51" t="s">
        <v>115</v>
      </c>
      <c r="E87" s="40">
        <v>10000</v>
      </c>
      <c r="F87" s="11"/>
    </row>
    <row r="88" spans="1:7">
      <c r="A88" s="44"/>
      <c r="B88" s="44"/>
      <c r="C88" s="43" t="s">
        <v>116</v>
      </c>
      <c r="D88" s="51" t="s">
        <v>117</v>
      </c>
      <c r="F88" s="11"/>
    </row>
    <row r="89" spans="1:7" ht="15.75">
      <c r="A89" s="45" t="s">
        <v>118</v>
      </c>
      <c r="B89" s="46">
        <v>2.2999999999999998</v>
      </c>
      <c r="C89" s="46"/>
      <c r="D89" s="48" t="s">
        <v>119</v>
      </c>
      <c r="E89" s="30"/>
      <c r="F89" s="16">
        <f>E90+E95+E106+E112</f>
        <v>815213.27</v>
      </c>
      <c r="G89" s="31">
        <f>E90+E95+E106+E112</f>
        <v>815213.27</v>
      </c>
    </row>
    <row r="90" spans="1:7">
      <c r="A90" s="42"/>
      <c r="B90" s="42"/>
      <c r="C90" s="42"/>
      <c r="D90" s="15" t="s">
        <v>120</v>
      </c>
      <c r="E90" s="35">
        <f>E91</f>
        <v>145254.18</v>
      </c>
      <c r="F90" s="19"/>
    </row>
    <row r="91" spans="1:7">
      <c r="A91" s="44"/>
      <c r="B91" s="44"/>
      <c r="C91" s="43" t="s">
        <v>121</v>
      </c>
      <c r="D91" s="10" t="s">
        <v>122</v>
      </c>
      <c r="E91" s="53">
        <v>145254.18</v>
      </c>
      <c r="F91" s="11"/>
    </row>
    <row r="92" spans="1:7">
      <c r="A92" s="44"/>
      <c r="B92" s="44"/>
      <c r="C92" s="43" t="s">
        <v>123</v>
      </c>
      <c r="D92" s="10" t="s">
        <v>124</v>
      </c>
      <c r="E92" s="37"/>
      <c r="F92" s="11"/>
    </row>
    <row r="93" spans="1:7">
      <c r="A93" s="44"/>
      <c r="B93" s="42"/>
      <c r="C93" s="42"/>
      <c r="D93" s="15" t="s">
        <v>125</v>
      </c>
      <c r="E93" s="35"/>
      <c r="F93" s="11"/>
    </row>
    <row r="94" spans="1:7">
      <c r="A94" s="44"/>
      <c r="B94" s="44"/>
      <c r="C94" s="44"/>
      <c r="D94" s="10" t="s">
        <v>126</v>
      </c>
      <c r="E94" s="37"/>
      <c r="F94" s="11"/>
    </row>
    <row r="95" spans="1:7">
      <c r="A95" s="42"/>
      <c r="B95" s="42"/>
      <c r="C95" s="42"/>
      <c r="D95" s="15" t="s">
        <v>127</v>
      </c>
      <c r="E95" s="35">
        <f>E96+E97</f>
        <v>99452.71</v>
      </c>
      <c r="F95" s="11"/>
    </row>
    <row r="96" spans="1:7">
      <c r="A96" s="42"/>
      <c r="B96" s="42"/>
      <c r="C96" s="43" t="s">
        <v>128</v>
      </c>
      <c r="D96" s="10" t="s">
        <v>129</v>
      </c>
      <c r="E96" s="37">
        <v>4000</v>
      </c>
      <c r="F96" s="11"/>
    </row>
    <row r="97" spans="1:6">
      <c r="A97" s="44"/>
      <c r="B97" s="44"/>
      <c r="C97" s="43" t="s">
        <v>130</v>
      </c>
      <c r="D97" s="10" t="s">
        <v>131</v>
      </c>
      <c r="E97" s="37">
        <v>95452.71</v>
      </c>
      <c r="F97" s="11"/>
    </row>
    <row r="98" spans="1:6">
      <c r="A98" s="44"/>
      <c r="B98" s="44"/>
      <c r="C98" s="43" t="s">
        <v>132</v>
      </c>
      <c r="D98" s="51" t="s">
        <v>133</v>
      </c>
      <c r="E98" s="37"/>
      <c r="F98" s="11"/>
    </row>
    <row r="99" spans="1:6" ht="15.75">
      <c r="A99" s="44"/>
      <c r="B99" s="44"/>
      <c r="C99" s="43"/>
      <c r="D99" s="54" t="s">
        <v>134</v>
      </c>
      <c r="E99" s="35">
        <v>0</v>
      </c>
      <c r="F99" s="11"/>
    </row>
    <row r="100" spans="1:6">
      <c r="A100" s="44"/>
      <c r="B100" s="44"/>
      <c r="C100" s="43" t="s">
        <v>135</v>
      </c>
      <c r="D100" s="51" t="s">
        <v>136</v>
      </c>
      <c r="E100" s="37"/>
      <c r="F100" s="11"/>
    </row>
    <row r="101" spans="1:6">
      <c r="A101" s="44"/>
      <c r="B101" s="44"/>
      <c r="C101" s="43" t="s">
        <v>137</v>
      </c>
      <c r="D101" s="51" t="s">
        <v>138</v>
      </c>
      <c r="E101" s="37"/>
      <c r="F101" s="11"/>
    </row>
    <row r="102" spans="1:6">
      <c r="A102" s="44"/>
      <c r="B102" s="44"/>
      <c r="C102" s="43" t="s">
        <v>139</v>
      </c>
      <c r="D102" s="51" t="s">
        <v>140</v>
      </c>
      <c r="E102" s="37"/>
      <c r="F102" s="11"/>
    </row>
    <row r="103" spans="1:6">
      <c r="A103" s="44"/>
      <c r="B103" s="44"/>
      <c r="C103" s="43" t="s">
        <v>141</v>
      </c>
      <c r="D103" s="51" t="s">
        <v>142</v>
      </c>
      <c r="E103" s="37"/>
      <c r="F103" s="11"/>
    </row>
    <row r="104" spans="1:6">
      <c r="A104" s="44"/>
      <c r="B104" s="44"/>
      <c r="C104" s="43" t="s">
        <v>143</v>
      </c>
      <c r="D104" s="51" t="s">
        <v>144</v>
      </c>
      <c r="E104" s="37"/>
      <c r="F104" s="11"/>
    </row>
    <row r="105" spans="1:6">
      <c r="A105" s="44"/>
      <c r="B105" s="44"/>
      <c r="C105" s="43" t="s">
        <v>145</v>
      </c>
      <c r="D105" s="51" t="s">
        <v>146</v>
      </c>
      <c r="E105" s="37"/>
      <c r="F105" s="11"/>
    </row>
    <row r="106" spans="1:6">
      <c r="A106" s="44"/>
      <c r="B106" s="44"/>
      <c r="C106" s="43"/>
      <c r="D106" s="55" t="s">
        <v>147</v>
      </c>
      <c r="E106" s="35">
        <f>SUM(E107:E110)</f>
        <v>80506.38</v>
      </c>
      <c r="F106" s="11"/>
    </row>
    <row r="107" spans="1:6">
      <c r="A107" s="44"/>
      <c r="B107" s="44"/>
      <c r="C107" s="43" t="s">
        <v>148</v>
      </c>
      <c r="D107" s="51" t="s">
        <v>149</v>
      </c>
      <c r="E107" s="37">
        <v>3000</v>
      </c>
      <c r="F107" s="11"/>
    </row>
    <row r="108" spans="1:6">
      <c r="A108" s="44"/>
      <c r="B108" s="44"/>
      <c r="C108" s="43" t="s">
        <v>150</v>
      </c>
      <c r="D108" s="51" t="s">
        <v>151</v>
      </c>
      <c r="E108" s="37">
        <v>55006.38</v>
      </c>
      <c r="F108" s="11"/>
    </row>
    <row r="109" spans="1:6">
      <c r="A109" s="44"/>
      <c r="B109" s="44"/>
      <c r="C109" s="43" t="s">
        <v>152</v>
      </c>
      <c r="D109" s="51" t="s">
        <v>153</v>
      </c>
      <c r="E109" s="37">
        <v>4000</v>
      </c>
      <c r="F109" s="11"/>
    </row>
    <row r="110" spans="1:6">
      <c r="A110" s="44"/>
      <c r="B110" s="44"/>
      <c r="C110" s="43" t="s">
        <v>154</v>
      </c>
      <c r="D110" s="51" t="s">
        <v>155</v>
      </c>
      <c r="E110" s="37">
        <v>18500</v>
      </c>
      <c r="F110" s="11"/>
    </row>
    <row r="111" spans="1:6">
      <c r="A111" s="44"/>
      <c r="B111" s="44"/>
      <c r="C111" s="43" t="s">
        <v>156</v>
      </c>
      <c r="D111" s="51" t="s">
        <v>155</v>
      </c>
      <c r="E111" s="37">
        <v>0</v>
      </c>
      <c r="F111" s="11"/>
    </row>
    <row r="112" spans="1:6" ht="36.75" customHeight="1">
      <c r="A112" s="42"/>
      <c r="B112" s="42"/>
      <c r="C112" s="42"/>
      <c r="D112" s="56" t="s">
        <v>157</v>
      </c>
      <c r="E112" s="57">
        <f>E113</f>
        <v>490000</v>
      </c>
      <c r="F112" s="11"/>
    </row>
    <row r="113" spans="1:7">
      <c r="A113" s="44"/>
      <c r="B113" s="44"/>
      <c r="C113" s="43" t="s">
        <v>158</v>
      </c>
      <c r="D113" s="10" t="s">
        <v>159</v>
      </c>
      <c r="E113" s="52">
        <v>490000</v>
      </c>
      <c r="F113" s="11"/>
    </row>
    <row r="114" spans="1:7">
      <c r="A114" s="44"/>
      <c r="B114" s="44"/>
      <c r="C114" s="43" t="s">
        <v>160</v>
      </c>
      <c r="D114" s="51" t="s">
        <v>161</v>
      </c>
      <c r="E114" s="52"/>
      <c r="F114" s="11"/>
    </row>
    <row r="115" spans="1:7">
      <c r="A115" s="44"/>
      <c r="B115" s="44"/>
      <c r="C115" s="43" t="s">
        <v>145</v>
      </c>
      <c r="D115" s="51" t="s">
        <v>162</v>
      </c>
      <c r="E115" s="37"/>
      <c r="F115" s="11"/>
    </row>
    <row r="116" spans="1:7">
      <c r="A116" s="44"/>
      <c r="B116" s="44"/>
      <c r="C116" s="44"/>
      <c r="D116" s="10"/>
      <c r="E116" s="58"/>
      <c r="F116" s="11"/>
    </row>
    <row r="117" spans="1:7" ht="15.75">
      <c r="A117" s="59" t="s">
        <v>163</v>
      </c>
      <c r="B117" s="60"/>
      <c r="C117" s="60"/>
      <c r="D117" s="61" t="s">
        <v>164</v>
      </c>
      <c r="E117" s="62"/>
      <c r="F117" s="63" t="e">
        <f>E118+#REF!</f>
        <v>#REF!</v>
      </c>
      <c r="G117" s="64">
        <f>E118</f>
        <v>196620</v>
      </c>
    </row>
    <row r="118" spans="1:7">
      <c r="A118" s="44"/>
      <c r="B118" s="44"/>
      <c r="C118" s="43" t="s">
        <v>165</v>
      </c>
      <c r="D118" s="10" t="s">
        <v>166</v>
      </c>
      <c r="E118" s="65">
        <v>196620</v>
      </c>
      <c r="F118" s="66"/>
    </row>
    <row r="119" spans="1:7">
      <c r="A119" s="44"/>
      <c r="B119" s="44"/>
      <c r="C119" s="43" t="s">
        <v>167</v>
      </c>
      <c r="D119" s="51" t="s">
        <v>168</v>
      </c>
      <c r="E119" s="58"/>
    </row>
    <row r="120" spans="1:7">
      <c r="A120" s="44"/>
      <c r="B120" s="44"/>
      <c r="C120" s="44"/>
      <c r="D120" s="15" t="s">
        <v>169</v>
      </c>
      <c r="E120" s="58"/>
    </row>
    <row r="121" spans="1:7" ht="15.75">
      <c r="A121" s="59" t="s">
        <v>170</v>
      </c>
      <c r="B121" s="60"/>
      <c r="C121" s="60"/>
      <c r="D121" s="61" t="s">
        <v>171</v>
      </c>
      <c r="E121" s="16">
        <v>0</v>
      </c>
      <c r="F121" s="16">
        <v>0</v>
      </c>
      <c r="G121" s="16">
        <f>E124</f>
        <v>326472.95</v>
      </c>
    </row>
    <row r="122" spans="1:7">
      <c r="A122" s="44"/>
      <c r="B122" s="42">
        <v>61</v>
      </c>
      <c r="C122" s="44"/>
      <c r="D122" s="15" t="s">
        <v>172</v>
      </c>
      <c r="E122" s="11">
        <f>E124</f>
        <v>326472.95</v>
      </c>
      <c r="F122" s="67"/>
    </row>
    <row r="123" spans="1:7">
      <c r="A123" s="44"/>
      <c r="B123" s="44"/>
      <c r="C123" s="43" t="s">
        <v>173</v>
      </c>
      <c r="D123" s="10" t="s">
        <v>174</v>
      </c>
      <c r="E123" s="37"/>
      <c r="F123" s="11"/>
    </row>
    <row r="124" spans="1:7">
      <c r="A124" s="44"/>
      <c r="B124" s="44"/>
      <c r="C124" s="43" t="s">
        <v>175</v>
      </c>
      <c r="D124" s="10" t="s">
        <v>176</v>
      </c>
      <c r="E124" s="52">
        <v>326472.95</v>
      </c>
      <c r="F124" s="68">
        <v>326472.96000000002</v>
      </c>
    </row>
    <row r="125" spans="1:7">
      <c r="A125" s="44"/>
      <c r="B125" s="44"/>
      <c r="C125" s="43" t="s">
        <v>177</v>
      </c>
      <c r="D125" s="10" t="s">
        <v>178</v>
      </c>
      <c r="E125" s="52"/>
      <c r="F125" s="69"/>
    </row>
    <row r="126" spans="1:7">
      <c r="A126" s="44"/>
      <c r="B126" s="44"/>
      <c r="C126" s="43" t="s">
        <v>179</v>
      </c>
      <c r="D126" s="51" t="s">
        <v>180</v>
      </c>
      <c r="E126" s="37"/>
      <c r="F126" s="11"/>
    </row>
    <row r="127" spans="1:7">
      <c r="A127" s="44"/>
      <c r="B127" s="44"/>
      <c r="C127" s="43" t="s">
        <v>181</v>
      </c>
      <c r="D127" s="51" t="s">
        <v>182</v>
      </c>
      <c r="E127" s="37"/>
      <c r="F127" s="11"/>
    </row>
    <row r="128" spans="1:7">
      <c r="A128" s="44"/>
      <c r="B128" s="44"/>
      <c r="C128" s="43" t="s">
        <v>183</v>
      </c>
      <c r="D128" s="51" t="s">
        <v>184</v>
      </c>
      <c r="E128" s="67"/>
      <c r="F128" s="67"/>
    </row>
    <row r="129" spans="1:7">
      <c r="A129" s="44"/>
      <c r="B129" s="44"/>
      <c r="C129" s="43" t="s">
        <v>185</v>
      </c>
      <c r="D129" s="51" t="s">
        <v>186</v>
      </c>
      <c r="E129" s="67"/>
      <c r="F129" s="67"/>
    </row>
    <row r="130" spans="1:7">
      <c r="A130" s="44"/>
      <c r="B130" s="44"/>
      <c r="C130" s="43" t="s">
        <v>187</v>
      </c>
      <c r="D130" s="51" t="s">
        <v>188</v>
      </c>
      <c r="E130" s="69"/>
      <c r="F130" s="67"/>
    </row>
    <row r="131" spans="1:7">
      <c r="A131" s="44"/>
      <c r="B131" s="44"/>
      <c r="C131" s="43" t="s">
        <v>189</v>
      </c>
      <c r="D131" s="51" t="s">
        <v>190</v>
      </c>
      <c r="E131" s="52"/>
      <c r="F131" s="69"/>
    </row>
    <row r="132" spans="1:7">
      <c r="A132" s="44"/>
      <c r="B132" s="44"/>
      <c r="C132" s="44"/>
      <c r="D132" s="15" t="s">
        <v>191</v>
      </c>
      <c r="E132" s="37"/>
      <c r="F132" s="70">
        <v>0</v>
      </c>
    </row>
    <row r="133" spans="1:7">
      <c r="A133" s="44"/>
      <c r="B133" s="44"/>
      <c r="C133" s="44"/>
      <c r="D133" s="15"/>
      <c r="E133" s="37"/>
    </row>
    <row r="134" spans="1:7" ht="15.75">
      <c r="A134" s="71"/>
      <c r="B134" s="71"/>
      <c r="C134" s="71"/>
      <c r="D134" s="48" t="s">
        <v>192</v>
      </c>
      <c r="E134" s="72"/>
      <c r="F134" s="73" t="e">
        <f>F27+F54+#REF!+F117+F121</f>
        <v>#REF!</v>
      </c>
      <c r="G134" s="74">
        <f>G121+G117+G89+G54+G27</f>
        <v>13492324.719999999</v>
      </c>
    </row>
    <row r="135" spans="1:7" ht="24.75" customHeight="1" thickBot="1">
      <c r="A135" s="71"/>
      <c r="B135" s="71"/>
      <c r="C135" s="71"/>
      <c r="D135" s="48" t="s">
        <v>193</v>
      </c>
      <c r="E135" s="75"/>
      <c r="F135" s="76">
        <v>193899762.68000001</v>
      </c>
      <c r="G135" s="77">
        <f>G21-G134</f>
        <v>148971896.14000002</v>
      </c>
    </row>
    <row r="136" spans="1:7" ht="15.75" thickTop="1">
      <c r="A136" s="7"/>
      <c r="B136" s="7"/>
      <c r="C136" s="7"/>
      <c r="D136" s="78"/>
      <c r="E136" s="4"/>
      <c r="F136" s="4"/>
    </row>
    <row r="137" spans="1:7" ht="30.75" customHeight="1">
      <c r="A137" s="7"/>
      <c r="B137" s="7"/>
      <c r="C137" s="7"/>
      <c r="D137" s="79" t="s">
        <v>194</v>
      </c>
      <c r="E137" s="4"/>
      <c r="F137" s="4"/>
    </row>
    <row r="138" spans="1:7">
      <c r="A138" s="7"/>
      <c r="B138" s="7"/>
      <c r="C138" s="7"/>
      <c r="D138" s="80"/>
      <c r="E138" s="4"/>
      <c r="F138" s="4"/>
    </row>
    <row r="139" spans="1:7">
      <c r="A139" s="7"/>
      <c r="B139" s="7"/>
      <c r="C139" s="7"/>
      <c r="D139" s="7"/>
      <c r="E139" s="4"/>
      <c r="F139" s="81"/>
    </row>
    <row r="140" spans="1:7">
      <c r="A140" s="7"/>
      <c r="B140" s="7"/>
      <c r="C140" s="7"/>
      <c r="D140" s="7"/>
      <c r="E140" s="4"/>
      <c r="F140" s="4"/>
    </row>
    <row r="141" spans="1:7">
      <c r="A141" s="7"/>
      <c r="B141" s="7"/>
      <c r="C141" s="7"/>
      <c r="D141" s="7"/>
      <c r="E141" s="4"/>
      <c r="F141" s="4"/>
    </row>
    <row r="142" spans="1:7">
      <c r="A142" s="7"/>
      <c r="B142" s="7"/>
      <c r="C142" s="7"/>
      <c r="D142" s="7"/>
      <c r="E142" s="4"/>
      <c r="F142" s="4"/>
    </row>
  </sheetData>
  <mergeCells count="5">
    <mergeCell ref="A13:F13"/>
    <mergeCell ref="A15:F15"/>
    <mergeCell ref="A16:F16"/>
    <mergeCell ref="A17:F17"/>
    <mergeCell ref="A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EJECIUCION PRESUPUESTARIA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j.volquez</dc:creator>
  <cp:lastModifiedBy>j.volquez</cp:lastModifiedBy>
  <dcterms:created xsi:type="dcterms:W3CDTF">2018-07-18T17:37:23Z</dcterms:created>
  <dcterms:modified xsi:type="dcterms:W3CDTF">2018-07-18T17:37:41Z</dcterms:modified>
</cp:coreProperties>
</file>