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16" windowWidth="12510" windowHeight="9240" tabRatio="601" firstSheet="1" activeTab="2"/>
  </bookViews>
  <sheets>
    <sheet name="BALANCE GENERAL" sheetId="1" r:id="rId1"/>
    <sheet name="LIBRO DE BANCO" sheetId="2" r:id="rId2"/>
    <sheet name="EJECUCION PRESUPUESTARIA" sheetId="3" r:id="rId3"/>
    <sheet name="INFORME DE AUDITORIA" sheetId="4" r:id="rId4"/>
    <sheet name="INGRESOS " sheetId="5" r:id="rId5"/>
    <sheet name="EGRESOS" sheetId="6" r:id="rId6"/>
    <sheet name="RELACION SUPLIDORES" sheetId="7" r:id="rId7"/>
  </sheets>
  <definedNames>
    <definedName name="_xlnm.Print_Area" localSheetId="0">'BALANCE GENERAL'!$A$1:$I$50</definedName>
    <definedName name="_xlnm.Print_Area" localSheetId="2">'EJECUCION PRESUPUESTARIA'!$A$1:$F$144</definedName>
    <definedName name="_xlnm.Print_Area" localSheetId="3">'INFORME DE AUDITORIA'!$A$1:$E$22</definedName>
    <definedName name="_xlnm.Print_Area" localSheetId="1">'LIBRO DE BANCO'!$C$1:$I$43</definedName>
    <definedName name="_xlnm.Print_Titles" localSheetId="0">'BALANCE GENERAL'!$1:$18</definedName>
  </definedNames>
  <calcPr fullCalcOnLoad="1"/>
</workbook>
</file>

<file path=xl/sharedStrings.xml><?xml version="1.0" encoding="utf-8"?>
<sst xmlns="http://schemas.openxmlformats.org/spreadsheetml/2006/main" count="360" uniqueCount="332">
  <si>
    <t>ACTIVOS</t>
  </si>
  <si>
    <t>ACTIVOS CORRIENTES</t>
  </si>
  <si>
    <t>DISPONIBILIDADES EN CAJA Y BANCOS</t>
  </si>
  <si>
    <t>CUENTAS Y DOCUMENTOS POR COBRAR A CORTO PLAZO</t>
  </si>
  <si>
    <t>TOTAL ACTIVOS CORRIENTES</t>
  </si>
  <si>
    <t>ACTIVOS NO CORRIENTES</t>
  </si>
  <si>
    <t>TOTAL ACTIVOS NO CORRIENTES</t>
  </si>
  <si>
    <t>TOTAL ACTIVOS</t>
  </si>
  <si>
    <t>PASIVOS</t>
  </si>
  <si>
    <t>PASIVOS CORRIENTES</t>
  </si>
  <si>
    <t>TOTAL PASIVOS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</si>
  <si>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</si>
  <si>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</si>
  <si>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</si>
  <si>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</si>
  <si>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</si>
  <si>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Libro Banco</t>
  </si>
  <si>
    <t xml:space="preserve">Balance Inicial: </t>
  </si>
  <si>
    <t>Fecha</t>
  </si>
  <si>
    <t>Debito</t>
  </si>
  <si>
    <t>Balance</t>
  </si>
  <si>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</si>
  <si>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</si>
  <si>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</si>
  <si>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</si>
  <si>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</si>
  <si>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</si>
  <si>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</si>
  <si>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</si>
  <si>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</si>
  <si>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</si>
  <si>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</si>
  <si>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</si>
  <si>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</si>
  <si>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</si>
  <si>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</si>
  <si>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SOBRESUELDOS</t>
  </si>
  <si>
    <t>Compensación por servicios de Seguridad</t>
  </si>
  <si>
    <t>JORNALES</t>
  </si>
  <si>
    <t>Jornales</t>
  </si>
  <si>
    <t>HONORARIOS PROFESIONALES Y TÉCNICOS</t>
  </si>
  <si>
    <t>CONTRIBUCIONES A LA SEGURIDAD SOCIAL</t>
  </si>
  <si>
    <t>Contribuciones al seguro de salud</t>
  </si>
  <si>
    <t>Contribuciones al seguro de pensión (TSS)</t>
  </si>
  <si>
    <t>Contribuciones al seguro de riesgo laboral</t>
  </si>
  <si>
    <t>Total Servicios Personales</t>
  </si>
  <si>
    <t>02</t>
  </si>
  <si>
    <t>SERVICIOS NO PERSONALES</t>
  </si>
  <si>
    <t>SERVICIOS BÁSICOS</t>
  </si>
  <si>
    <t>Electricidad</t>
  </si>
  <si>
    <t>Publicidad y propaganda</t>
  </si>
  <si>
    <t>Impresión y encuadernación</t>
  </si>
  <si>
    <t>Viáticos dentro del país</t>
  </si>
  <si>
    <t>Obras menores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</si>
  <si>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</si>
  <si>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</si>
  <si>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</si>
  <si>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</si>
  <si>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</si>
  <si>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>Productos agroforestar y pecuarios</t>
  </si>
  <si>
    <t>PRODUCTOS DE PAPEL, CARTÓN E IMPRESOS</t>
  </si>
  <si>
    <t>Papel de escritorio</t>
  </si>
  <si>
    <t>Productos de papel y cartón</t>
  </si>
  <si>
    <t>Productos de artes Graficas(Logos y Letreros)</t>
  </si>
  <si>
    <t>COMBUSTIBLES, LUBRICANTES, PRODUCTOS QUÍMICOS Y CONEXOS</t>
  </si>
  <si>
    <t>Productos Quimicos y Conexos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</si>
  <si>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</si>
  <si>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</si>
  <si>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</si>
  <si>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</si>
  <si>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</si>
  <si>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Metalicos</t>
  </si>
  <si>
    <t>PRODUCTOS Y ÚTILES VARIOS</t>
  </si>
  <si>
    <t>Material de limpieza</t>
  </si>
  <si>
    <t>Productos eléctricos y afines</t>
  </si>
  <si>
    <t>Subtotal Materiales y Suministros</t>
  </si>
  <si>
    <t>06</t>
  </si>
  <si>
    <t>ACTIVOS NO FINANCIEROS</t>
  </si>
  <si>
    <t>Maquinarias y Equipos</t>
  </si>
  <si>
    <t>Subtotal Activos no Financieros</t>
  </si>
  <si>
    <t>Subtotal de Desembolsos</t>
  </si>
  <si>
    <t>BALANCE DISPONIBLE AL CORTE</t>
  </si>
  <si>
    <t>DEPARTAMENTO ADMINISTRATIVO FINANCIERO</t>
  </si>
  <si>
    <t>Fecha de registro</t>
  </si>
  <si>
    <t>Sueldo Suplencia</t>
  </si>
  <si>
    <t>Bono de Desempeño</t>
  </si>
  <si>
    <t xml:space="preserve">Honorarios </t>
  </si>
  <si>
    <t>Telefono Local</t>
  </si>
  <si>
    <t xml:space="preserve">Servicio de Internet </t>
  </si>
  <si>
    <t>TEXTILES Y VESTUARIOS</t>
  </si>
  <si>
    <t>Textiles y Vestuarios</t>
  </si>
  <si>
    <t>Concepto</t>
  </si>
  <si>
    <t>INFORME DE AUDITORIA</t>
  </si>
  <si>
    <t>NO EXISTEN AUDITORIA EN EL PERIODO INFORMADO</t>
  </si>
  <si>
    <t>CENTRO DE CAPACITACION EN POLITICA Y GESTION FISCAL</t>
  </si>
  <si>
    <t>INGRESOS PROPIOS</t>
  </si>
  <si>
    <t>Detalle</t>
  </si>
  <si>
    <t>Montos en RD$</t>
  </si>
  <si>
    <t>CUENTA COLECTORA</t>
  </si>
  <si>
    <t>Publicaciones</t>
  </si>
  <si>
    <t>Fotocopias</t>
  </si>
  <si>
    <t>Participantes de la Certificación de IDEA</t>
  </si>
  <si>
    <t>Licencias Aduana (0.15% de Licencias de Aduanas</t>
  </si>
  <si>
    <t>Apoyo Logístico ADAA</t>
  </si>
  <si>
    <t>Otros Ingresos (Máquina de Café)</t>
  </si>
  <si>
    <t>Totales</t>
  </si>
  <si>
    <t>Fuente: Div. Financiera</t>
  </si>
  <si>
    <t>0007</t>
  </si>
  <si>
    <t>RUBEN DARIO TEJADA SANTANA</t>
  </si>
  <si>
    <t>REEDISEÑO PAGINA WEB DE ESTE CENTRO</t>
  </si>
  <si>
    <t>No. Cok/Transe.</t>
  </si>
  <si>
    <t>Descripción</t>
  </si>
  <si>
    <t>Crédito</t>
  </si>
  <si>
    <t>Matriculación  y Cuota de Recuperaciòn</t>
  </si>
  <si>
    <t>Certificaciones</t>
  </si>
  <si>
    <t>2.1.1.1.01</t>
  </si>
  <si>
    <t>2.1.1.3.01</t>
  </si>
  <si>
    <t>2.1.1.2.01</t>
  </si>
  <si>
    <t>2.1.2.2.05</t>
  </si>
  <si>
    <t>2.1.2.2.09</t>
  </si>
  <si>
    <t>2.1.5.1.01</t>
  </si>
  <si>
    <t>2.1.5.2.01</t>
  </si>
  <si>
    <t>2.1.5.3.01</t>
  </si>
  <si>
    <t>2.2.1.2.01</t>
  </si>
  <si>
    <t>Servicio Telefonico de Larga Distancia</t>
  </si>
  <si>
    <t>2.2.1.3.01</t>
  </si>
  <si>
    <t>2.2.1.5.01</t>
  </si>
  <si>
    <t>2.2.1.6.01</t>
  </si>
  <si>
    <t>2.2.2.1.01</t>
  </si>
  <si>
    <t>2.2.2.2.01</t>
  </si>
  <si>
    <t>2.2.3.1.01</t>
  </si>
  <si>
    <t>2.2.6.2.01</t>
  </si>
  <si>
    <t>Seguros de Bienes Muebles</t>
  </si>
  <si>
    <t>2.2.6.3.01</t>
  </si>
  <si>
    <t>Seguros de Personas</t>
  </si>
  <si>
    <t>2.2.7.1.01</t>
  </si>
  <si>
    <t>2.2.7.2.06</t>
  </si>
  <si>
    <t>Mantenimiento y Reparacion de Equipos de Transporte</t>
  </si>
  <si>
    <t>2.2.8.5.01</t>
  </si>
  <si>
    <t>Fumigacion</t>
  </si>
  <si>
    <t>2.2.8.5.02</t>
  </si>
  <si>
    <t>Lavanderia</t>
  </si>
  <si>
    <t>2.2.8.7.02</t>
  </si>
  <si>
    <t>Servicios Juridicos</t>
  </si>
  <si>
    <t>2.2.8.7.04</t>
  </si>
  <si>
    <t>Servicios de Capacitacion</t>
  </si>
  <si>
    <t>2.2.8.7.06</t>
  </si>
  <si>
    <t>Servicios Tecnicos y Profesionales</t>
  </si>
  <si>
    <t>2.1.1.2.5</t>
  </si>
  <si>
    <t>Sueldos al Personal Nominal en Periodo de Prueba</t>
  </si>
  <si>
    <t>2.1.4.2.03</t>
  </si>
  <si>
    <t>Gratificacion por Aniversario de la Institucion</t>
  </si>
  <si>
    <t>2.3.1.1.01</t>
  </si>
  <si>
    <t>2.3.1.3.03</t>
  </si>
  <si>
    <t>2.3.3.1.01</t>
  </si>
  <si>
    <t>2.3.3.2.01</t>
  </si>
  <si>
    <t>2.3.3.3.01</t>
  </si>
  <si>
    <t>2.3.7.1.01</t>
  </si>
  <si>
    <t>2.3.7.2.02</t>
  </si>
  <si>
    <t>2.3.9.1.01</t>
  </si>
  <si>
    <t>Utiles de escritorio, oficina , informatica y enseñanza</t>
  </si>
  <si>
    <t>2.3.9.2.01</t>
  </si>
  <si>
    <t>2.3.9.6.01</t>
  </si>
  <si>
    <t>2.6.1.1.01</t>
  </si>
  <si>
    <t>Muebles de Oficina y Estanterias</t>
  </si>
  <si>
    <t>2.6.1.3.01</t>
  </si>
  <si>
    <t>Equipos Computacional</t>
  </si>
  <si>
    <t>2.6.1.4.01</t>
  </si>
  <si>
    <t>Electrodomesticos</t>
  </si>
  <si>
    <t>2.6.1.9.01</t>
  </si>
  <si>
    <t>Otros Moviliarios y Equipos no Identificados</t>
  </si>
  <si>
    <t>2.6.4.1.01</t>
  </si>
  <si>
    <t>Automoviles y Camionetas</t>
  </si>
  <si>
    <t>Apoyo Logisticos (Otros)</t>
  </si>
  <si>
    <t>2.2.3.2.01</t>
  </si>
  <si>
    <t>Viaticos Fuera del pais</t>
  </si>
  <si>
    <t>2.2.4.4.01</t>
  </si>
  <si>
    <t>Peaje</t>
  </si>
  <si>
    <t>2.2.5.1.01</t>
  </si>
  <si>
    <t>Alquiler de Edificios y Locales</t>
  </si>
  <si>
    <t>2.2.5.4.01</t>
  </si>
  <si>
    <t>Alquiler de Equipos de Trasporte</t>
  </si>
  <si>
    <t>Cuenta Bancaria No: 100-01-124-00162942 FONDO REPONIBLE INSTITUCIONAL</t>
  </si>
  <si>
    <t>2.3.5.5.01</t>
  </si>
  <si>
    <t>CUENTAS POR PAGAR A PROFESORES</t>
  </si>
  <si>
    <t>Valores en RD$</t>
  </si>
  <si>
    <t>EL CAPGEFI, NO POSEE UN PATRIMONIO PROPIO, PERO TIENE  BIENES ASIGNADOS BAJO SU CUSTODIA,</t>
  </si>
  <si>
    <t xml:space="preserve">PERO INFORMAMOS QUE TODA INFORMACION FINANCIERA ESTAN CONTENIDAS EN EL INFORME DE </t>
  </si>
  <si>
    <t>LA DIRECCION GENERAL DE CONTABILIDAD GUBERNAMENTAL)</t>
  </si>
  <si>
    <t>FONDO REPONIBLE A PAGAR (NOTA  )</t>
  </si>
  <si>
    <t>CAPITAL FISCAL (NOTA   )</t>
  </si>
  <si>
    <t>CAJA DE SEGURIDAD DOMINICANA</t>
  </si>
  <si>
    <t>RENOVACION CONTRATO ALQUILER CAJA DE SEGURIDAD</t>
  </si>
  <si>
    <t>2.1.1.4.01</t>
  </si>
  <si>
    <t>Sueldo Anual #13</t>
  </si>
  <si>
    <t>2.6.8.8.01</t>
  </si>
  <si>
    <t>Licencias de Informatica</t>
  </si>
  <si>
    <t>Gasolina</t>
  </si>
  <si>
    <t>2.1.2.2.04</t>
  </si>
  <si>
    <t>Prima de Transporte</t>
  </si>
  <si>
    <t>2.2.8.2.01</t>
  </si>
  <si>
    <t>Comisiones y Gastos Bancarios</t>
  </si>
  <si>
    <t>2.3.6.3.03</t>
  </si>
  <si>
    <t>Estructura Metalica</t>
  </si>
  <si>
    <t>Productos Fotoquimicos</t>
  </si>
  <si>
    <t>2.3.9.9.01</t>
  </si>
  <si>
    <t>Productos y Utiles Varios</t>
  </si>
  <si>
    <t>04</t>
  </si>
  <si>
    <t>TRANSFERENCIAS CORRIENTES</t>
  </si>
  <si>
    <t>2.4.1.4.01</t>
  </si>
  <si>
    <t>Becas Nacionales</t>
  </si>
  <si>
    <t>Subtotal Transferencias Corrientes</t>
  </si>
  <si>
    <t>2.6.5.5.01</t>
  </si>
  <si>
    <t>Equipos de Comunicación</t>
  </si>
  <si>
    <t>2.2.8.8.01</t>
  </si>
  <si>
    <t>Impuestos</t>
  </si>
  <si>
    <t>Balance General</t>
  </si>
  <si>
    <t xml:space="preserve">                                                                                                                 </t>
  </si>
  <si>
    <t>2.2.8.6.02</t>
  </si>
  <si>
    <t>Festividades</t>
  </si>
  <si>
    <t>2.3.7.1.02</t>
  </si>
  <si>
    <t>Gasoil</t>
  </si>
  <si>
    <t>Productos de Plasticos</t>
  </si>
  <si>
    <t>2.3.6.2.02</t>
  </si>
  <si>
    <t>Productos de Loza</t>
  </si>
  <si>
    <t>2.6.2.3.01</t>
  </si>
  <si>
    <t>Camara Fotografica y de Video</t>
  </si>
  <si>
    <t>2.1.4.2.01</t>
  </si>
  <si>
    <t>Bono Escolar</t>
  </si>
  <si>
    <t>2.6.5.6.01</t>
  </si>
  <si>
    <t>Equipos de Generacion Electrica</t>
  </si>
  <si>
    <t xml:space="preserve">TOTAL </t>
  </si>
  <si>
    <t>2.2.8.5.03</t>
  </si>
  <si>
    <t>Limpieza e Higiene</t>
  </si>
  <si>
    <t>BIENES DE USO  (NOTA :Valor despues de la Depreciación)</t>
  </si>
  <si>
    <t>No. de factura / comprobante</t>
  </si>
  <si>
    <t>Proveedor</t>
  </si>
  <si>
    <t>Valor en   RD$</t>
  </si>
  <si>
    <t>VENECIANAS DEL CARIBE</t>
  </si>
  <si>
    <t>ADQUISICION DE CORTINAS PARA LA INST.</t>
  </si>
  <si>
    <t>TOTAL GENERAL</t>
  </si>
  <si>
    <t>2.1.1.2.3</t>
  </si>
  <si>
    <t>2.1.1.5.04</t>
  </si>
  <si>
    <t>Proporcion de Vacaciones no Disfrutadas</t>
  </si>
  <si>
    <t>Materiales de Limpieza</t>
  </si>
  <si>
    <t>Productos Electricos y Afines</t>
  </si>
  <si>
    <t>CUENTAS POR PAGAR A CORTO PLAZO (NOTA: VER RELACION DE SUPLIDORES  )</t>
  </si>
  <si>
    <t>2.2.5.3.01</t>
  </si>
  <si>
    <t>Alquiler de Equipo Educacional</t>
  </si>
  <si>
    <t xml:space="preserve"> CUENTAS POR PAGAR A SUPLIDORES</t>
  </si>
  <si>
    <t>EDITORA LISTIN DIARIO</t>
  </si>
  <si>
    <t xml:space="preserve">PUBLICACION </t>
  </si>
  <si>
    <t>,01166</t>
  </si>
  <si>
    <t>AVG  COMERCIAL,SRL</t>
  </si>
  <si>
    <t>SUMINISTRO MATERIALES DE IMPRENTA</t>
  </si>
  <si>
    <t>QC-2846-16</t>
  </si>
  <si>
    <t xml:space="preserve">IDEA INTERNATIONAL </t>
  </si>
  <si>
    <t>SERVICIOS TECNICOS (CERTIFICACION (15/02 AL 04/03/2016</t>
  </si>
  <si>
    <t>GTG INDUSTRIAL, S.R.L.</t>
  </si>
  <si>
    <t>SUMINISTRO MATERIALES DE LIMPIEZA</t>
  </si>
  <si>
    <t>LOGOMARCA, S.A.</t>
  </si>
  <si>
    <t>SUMINISTRO DE YOYOS, Y PORTA CARNET</t>
  </si>
  <si>
    <t>CENTRO CUESTA</t>
  </si>
  <si>
    <t>SUMINISTRO DE BONOS P/ SEC. MADRES Y PADRES</t>
  </si>
  <si>
    <t>2.2.7.1.07</t>
  </si>
  <si>
    <t>Servicios de pintura y derivados con fines de higienes</t>
  </si>
  <si>
    <t>RICOH DOMINICANA</t>
  </si>
  <si>
    <t>Compensacion por Resultado</t>
  </si>
  <si>
    <t>MINISTERIO DE HACIENDA</t>
  </si>
  <si>
    <t xml:space="preserve"> Mes  de Julio 2016</t>
  </si>
  <si>
    <t>BECAS</t>
  </si>
  <si>
    <t>VARIAS</t>
  </si>
  <si>
    <t xml:space="preserve">                                          </t>
  </si>
  <si>
    <t>SUMINISTRO MATERIALES SDE INFORMATICA</t>
  </si>
  <si>
    <t>,01180</t>
  </si>
  <si>
    <t>2699/5180</t>
  </si>
  <si>
    <t>MUEBLES LEON GONZALEZ</t>
  </si>
  <si>
    <t>SUMINISTRO MOBILIARIOS OFICINA</t>
  </si>
  <si>
    <t>OFICNA DE VIAJES ESPECIALES</t>
  </si>
  <si>
    <t>PAGO DE VIATICOS A FUNCIONARIOS</t>
  </si>
  <si>
    <t>6190/128146</t>
  </si>
  <si>
    <t>MUEBLES OMAR</t>
  </si>
  <si>
    <t xml:space="preserve">SUMINISTRO DE MOBILIARIOS </t>
  </si>
  <si>
    <t>GRUPO TECNOLOGICO ADEXUS</t>
  </si>
  <si>
    <t>SUMINISTRO DE LICENCIA SECURITY</t>
  </si>
  <si>
    <t>IQTEK WOLUTIONW, SRL.</t>
  </si>
  <si>
    <t>SUMINIASTRO DE MATERIALES Y EQUIPOS DE INFORMATICA</t>
  </si>
  <si>
    <t>INDUSTRIAS BANILESAS</t>
  </si>
  <si>
    <t>SUMINISTRO DE CAFÉ</t>
  </si>
  <si>
    <t>COLMADO CAFEERIA ORTIZ</t>
  </si>
  <si>
    <t>SUMINISTRO RACIONES ALIMENTICIAS JUNIO 2016</t>
  </si>
  <si>
    <t>9519/19690</t>
  </si>
  <si>
    <t>AMERICAN BUSINES MACHINE, S.R.L.</t>
  </si>
  <si>
    <t>FUSOR DE IMPRESORA</t>
  </si>
  <si>
    <t>EDEESTE</t>
  </si>
  <si>
    <t>SUMINISTRO ENERGIA  JULIO 2016</t>
  </si>
  <si>
    <t>CONT.-VARIOS</t>
  </si>
  <si>
    <t>PROFESORES</t>
  </si>
  <si>
    <t>DOCENCIA</t>
  </si>
  <si>
    <t>CODETEL</t>
  </si>
  <si>
    <t>SERVICIOS DE COMUNICACIONES JULIO 2016</t>
  </si>
  <si>
    <t>VIATICOS</t>
  </si>
  <si>
    <t>VIATICOS A DIFERENTES PUNTOS VARIOS</t>
  </si>
  <si>
    <t>2.3.3.4.01</t>
  </si>
  <si>
    <t>Libros,Revistas y Periodicos</t>
  </si>
  <si>
    <t>Bonos para Utiles Diversos</t>
  </si>
  <si>
    <t>EJECUCIÓN PRESUPUESTARIA,  2017</t>
  </si>
  <si>
    <t>TOTAL INGRESOS POR PARTIDAS PRESUPUESTARIAS, 2017</t>
  </si>
  <si>
    <t>INGRESOS DE ENERO 2017</t>
  </si>
  <si>
    <t>INGRESOS DE DICIEMBRE 2016</t>
  </si>
  <si>
    <t>2.2.7.2.01</t>
  </si>
  <si>
    <t>Mantenimiento y Reparacion de Equipos y Muebles  de Oficina</t>
  </si>
  <si>
    <t>Ayuda y Donaciones a Personas</t>
  </si>
  <si>
    <t>2.2.4.1.01</t>
  </si>
  <si>
    <t>Pasaje</t>
  </si>
  <si>
    <t xml:space="preserve"> Mes de  Abril 2017</t>
  </si>
  <si>
    <t>2.4.1.2.01</t>
  </si>
  <si>
    <t>Período del 01/07/2017 al  30/07/2017</t>
  </si>
  <si>
    <t xml:space="preserve">                                                                                                                             Del_01___al _31____de _07___del _2017___</t>
  </si>
  <si>
    <t>BCE AL 30/06/2017</t>
  </si>
  <si>
    <t>BALANCE DISPONIBLE PARA COMPROMISOS AL  01/07/2017</t>
  </si>
  <si>
    <t>2.2.7.2.07</t>
  </si>
  <si>
    <t>Mantenimiento y Reparacion de Equipos de Produccion</t>
  </si>
  <si>
    <t>2.3.5.3.01</t>
  </si>
  <si>
    <t>Llantas y Neumaticos</t>
  </si>
  <si>
    <t>al 01 de  Julio  2017</t>
  </si>
  <si>
    <t>Reposicion Caja Chica</t>
  </si>
  <si>
    <t>Viatico dentro del Pais</t>
  </si>
  <si>
    <t>Nulo</t>
  </si>
  <si>
    <t>ck 280(cargado dos veces)</t>
  </si>
  <si>
    <t>Comisiones Bancarias</t>
  </si>
  <si>
    <t>Transferencia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</si>
</sst>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_-* #,##0.00_-;\-* #,##0.00_-;_-* &quot;-&quot;??_-;_-@_-"/>
    <numFmt numFmtId="187" formatCode="&quot;RD$&quot;#,##0.00"/>
    <numFmt numFmtId="188" formatCode="[$-1C0A]dddd\,\ dd&quot; de &quot;mmmm&quot; de &quot;yyyy"/>
    <numFmt numFmtId="189" formatCode="[$-1C0A]hh:mm:ss\ AM/PM"/>
    <numFmt numFmtId="190" formatCode="_(* #,##0.0_);_(* \(#,##0.0\);_(* &quot;-&quot;??_);_(@_)"/>
    <numFmt numFmtId="191" formatCode="_([$RD$-1C0A]* #,##0.00_);_([$RD$-1C0A]* \(#,##0.00\);_([$RD$-1C0A]* &quot;-&quot;??_);_(@_)"/>
  </numFmts>
  <fonts count="7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u val="singleAccounting"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18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0" fillId="0" borderId="0" xfId="57" applyFont="1">
      <alignment wrapText="1"/>
    </xf>
    <xf numFmtId="186" fontId="0" fillId="0" borderId="0" xfId="37" applyFont="1" applyAlignment="1">
      <alignment/>
    </xf>
    <xf numFmtId="0" fontId="11" fillId="0" borderId="0" xfId="57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186" fontId="0" fillId="0" borderId="0" xfId="37" applyFont="1" applyBorder="1" applyAlignment="1">
      <alignment/>
    </xf>
    <xf numFmtId="186" fontId="11" fillId="0" borderId="0" xfId="37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86" fontId="1" fillId="0" borderId="0" xfId="37" applyFont="1" applyBorder="1" applyAlignment="1">
      <alignment/>
    </xf>
    <xf numFmtId="4" fontId="13" fillId="0" borderId="0" xfId="37" applyNumberFormat="1" applyFont="1" applyBorder="1" applyAlignment="1">
      <alignment/>
    </xf>
    <xf numFmtId="4" fontId="13" fillId="0" borderId="12" xfId="37" applyNumberFormat="1" applyFont="1" applyBorder="1" applyAlignment="1">
      <alignment/>
    </xf>
    <xf numFmtId="4" fontId="14" fillId="0" borderId="13" xfId="37" applyNumberFormat="1" applyFont="1" applyBorder="1" applyAlignment="1">
      <alignment/>
    </xf>
    <xf numFmtId="187" fontId="11" fillId="0" borderId="0" xfId="37" applyNumberFormat="1" applyFont="1" applyBorder="1" applyAlignment="1">
      <alignment/>
    </xf>
    <xf numFmtId="0" fontId="1" fillId="35" borderId="0" xfId="0" applyFont="1" applyFill="1" applyBorder="1" applyAlignment="1">
      <alignment horizontal="center"/>
    </xf>
    <xf numFmtId="186" fontId="0" fillId="0" borderId="0" xfId="37" applyFont="1" applyFill="1" applyAlignment="1">
      <alignment/>
    </xf>
    <xf numFmtId="0" fontId="15" fillId="35" borderId="0" xfId="57" applyFont="1" applyFill="1" applyBorder="1" applyAlignment="1">
      <alignment horizontal="center" vertical="center"/>
    </xf>
    <xf numFmtId="0" fontId="1" fillId="35" borderId="0" xfId="57" applyFont="1" applyFill="1" applyBorder="1" applyAlignment="1">
      <alignment horizontal="center" vertical="center"/>
    </xf>
    <xf numFmtId="12" fontId="11" fillId="35" borderId="0" xfId="37" applyNumberFormat="1" applyFont="1" applyFill="1" applyBorder="1" applyAlignment="1">
      <alignment horizontal="right" vertical="center"/>
    </xf>
    <xf numFmtId="49" fontId="1" fillId="35" borderId="0" xfId="57" applyNumberFormat="1" applyFont="1" applyFill="1" applyBorder="1" applyAlignment="1">
      <alignment horizontal="center" vertical="center"/>
    </xf>
    <xf numFmtId="0" fontId="1" fillId="35" borderId="0" xfId="57" applyFont="1" applyFill="1" applyBorder="1" applyAlignment="1">
      <alignment horizontal="left" vertical="center"/>
    </xf>
    <xf numFmtId="0" fontId="11" fillId="35" borderId="0" xfId="57" applyFont="1" applyFill="1" applyBorder="1" applyAlignment="1">
      <alignment horizontal="left" vertical="center"/>
    </xf>
    <xf numFmtId="43" fontId="1" fillId="35" borderId="0" xfId="51" applyFont="1" applyFill="1" applyBorder="1" applyAlignment="1">
      <alignment horizontal="right"/>
    </xf>
    <xf numFmtId="186" fontId="0" fillId="0" borderId="0" xfId="37" applyFont="1" applyFill="1" applyAlignment="1">
      <alignment horizontal="center"/>
    </xf>
    <xf numFmtId="0" fontId="0" fillId="0" borderId="0" xfId="57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left" vertical="center"/>
    </xf>
    <xf numFmtId="43" fontId="1" fillId="0" borderId="0" xfId="51" applyFont="1" applyFill="1" applyBorder="1" applyAlignment="1">
      <alignment horizontal="right"/>
    </xf>
    <xf numFmtId="0" fontId="0" fillId="0" borderId="0" xfId="57" applyFont="1" applyFill="1" applyBorder="1" applyAlignment="1">
      <alignment horizontal="left" vertical="center"/>
    </xf>
    <xf numFmtId="43" fontId="0" fillId="0" borderId="0" xfId="51" applyFont="1" applyFill="1" applyBorder="1" applyAlignment="1">
      <alignment horizontal="right"/>
    </xf>
    <xf numFmtId="186" fontId="16" fillId="0" borderId="0" xfId="37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6" fontId="1" fillId="0" borderId="0" xfId="37" applyFont="1" applyFill="1" applyAlignment="1">
      <alignment/>
    </xf>
    <xf numFmtId="0" fontId="0" fillId="0" borderId="0" xfId="0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1" fillId="0" borderId="0" xfId="0" applyFont="1" applyFill="1" applyBorder="1" applyAlignment="1">
      <alignment/>
    </xf>
    <xf numFmtId="4" fontId="0" fillId="0" borderId="0" xfId="57" applyNumberFormat="1" applyFont="1" applyBorder="1">
      <alignment wrapText="1"/>
    </xf>
    <xf numFmtId="186" fontId="17" fillId="0" borderId="0" xfId="37" applyFont="1" applyAlignment="1">
      <alignment/>
    </xf>
    <xf numFmtId="0" fontId="0" fillId="35" borderId="0" xfId="0" applyFill="1" applyBorder="1" applyAlignment="1">
      <alignment horizontal="center"/>
    </xf>
    <xf numFmtId="43" fontId="0" fillId="35" borderId="0" xfId="51" applyFont="1" applyFill="1" applyBorder="1" applyAlignment="1">
      <alignment horizontal="right"/>
    </xf>
    <xf numFmtId="186" fontId="11" fillId="35" borderId="0" xfId="37" applyFont="1" applyFill="1" applyBorder="1" applyAlignment="1">
      <alignment/>
    </xf>
    <xf numFmtId="186" fontId="11" fillId="35" borderId="14" xfId="37" applyFont="1" applyFill="1" applyBorder="1" applyAlignment="1">
      <alignment/>
    </xf>
    <xf numFmtId="0" fontId="18" fillId="0" borderId="15" xfId="57" applyFont="1" applyBorder="1">
      <alignment wrapText="1"/>
    </xf>
    <xf numFmtId="0" fontId="1" fillId="0" borderId="0" xfId="57" applyFont="1">
      <alignment wrapText="1"/>
    </xf>
    <xf numFmtId="14" fontId="0" fillId="0" borderId="0" xfId="57" applyNumberFormat="1" applyFont="1" applyAlignment="1">
      <alignment horizontal="left" wrapText="1"/>
    </xf>
    <xf numFmtId="186" fontId="1" fillId="0" borderId="0" xfId="37" applyFont="1" applyAlignment="1">
      <alignment/>
    </xf>
    <xf numFmtId="177" fontId="0" fillId="0" borderId="0" xfId="60" applyNumberFormat="1" applyFont="1" applyAlignment="1">
      <alignment wrapText="1"/>
    </xf>
    <xf numFmtId="9" fontId="0" fillId="0" borderId="0" xfId="60" applyFont="1" applyAlignment="1">
      <alignment/>
    </xf>
    <xf numFmtId="43" fontId="6" fillId="34" borderId="11" xfId="49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/>
    </xf>
    <xf numFmtId="14" fontId="8" fillId="33" borderId="24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right" vertical="center"/>
    </xf>
    <xf numFmtId="0" fontId="8" fillId="33" borderId="24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left" vertical="center"/>
    </xf>
    <xf numFmtId="0" fontId="68" fillId="36" borderId="24" xfId="0" applyFont="1" applyFill="1" applyBorder="1" applyAlignment="1">
      <alignment horizontal="center"/>
    </xf>
    <xf numFmtId="0" fontId="68" fillId="36" borderId="25" xfId="0" applyFont="1" applyFill="1" applyBorder="1" applyAlignment="1">
      <alignment horizontal="center"/>
    </xf>
    <xf numFmtId="0" fontId="68" fillId="36" borderId="24" xfId="0" applyFont="1" applyFill="1" applyBorder="1" applyAlignment="1">
      <alignment horizontal="left"/>
    </xf>
    <xf numFmtId="0" fontId="68" fillId="36" borderId="24" xfId="0" applyFont="1" applyFill="1" applyBorder="1" applyAlignment="1">
      <alignment/>
    </xf>
    <xf numFmtId="43" fontId="0" fillId="0" borderId="0" xfId="49" applyFont="1" applyAlignment="1">
      <alignment/>
    </xf>
    <xf numFmtId="0" fontId="0" fillId="0" borderId="24" xfId="0" applyBorder="1" applyAlignment="1">
      <alignment/>
    </xf>
    <xf numFmtId="43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68" fillId="37" borderId="24" xfId="49" applyNumberFormat="1" applyFont="1" applyFill="1" applyBorder="1" applyAlignment="1">
      <alignment/>
    </xf>
    <xf numFmtId="43" fontId="14" fillId="36" borderId="26" xfId="49" applyFont="1" applyFill="1" applyBorder="1" applyAlignment="1">
      <alignment horizontal="center"/>
    </xf>
    <xf numFmtId="43" fontId="14" fillId="36" borderId="27" xfId="49" applyFont="1" applyFill="1" applyBorder="1" applyAlignment="1">
      <alignment horizontal="center"/>
    </xf>
    <xf numFmtId="43" fontId="14" fillId="36" borderId="22" xfId="49" applyFont="1" applyFill="1" applyBorder="1" applyAlignment="1">
      <alignment horizontal="center" wrapText="1"/>
    </xf>
    <xf numFmtId="43" fontId="14" fillId="36" borderId="28" xfId="49" applyFont="1" applyFill="1" applyBorder="1" applyAlignment="1">
      <alignment horizontal="center" wrapText="1"/>
    </xf>
    <xf numFmtId="0" fontId="39" fillId="0" borderId="24" xfId="0" applyFont="1" applyBorder="1" applyAlignment="1">
      <alignment/>
    </xf>
    <xf numFmtId="43" fontId="39" fillId="0" borderId="24" xfId="49" applyFont="1" applyBorder="1" applyAlignment="1">
      <alignment/>
    </xf>
    <xf numFmtId="43" fontId="39" fillId="0" borderId="24" xfId="49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69" fillId="36" borderId="24" xfId="0" applyFont="1" applyFill="1" applyBorder="1" applyAlignment="1">
      <alignment/>
    </xf>
    <xf numFmtId="191" fontId="69" fillId="36" borderId="24" xfId="0" applyNumberFormat="1" applyFont="1" applyFill="1" applyBorder="1" applyAlignment="1">
      <alignment/>
    </xf>
    <xf numFmtId="43" fontId="69" fillId="36" borderId="24" xfId="0" applyNumberFormat="1" applyFont="1" applyFill="1" applyBorder="1" applyAlignment="1">
      <alignment/>
    </xf>
    <xf numFmtId="43" fontId="70" fillId="0" borderId="0" xfId="49" applyFont="1" applyFill="1" applyBorder="1" applyAlignment="1">
      <alignment/>
    </xf>
    <xf numFmtId="0" fontId="68" fillId="0" borderId="0" xfId="0" applyFont="1" applyFill="1" applyBorder="1" applyAlignment="1">
      <alignment horizontal="left" wrapText="1"/>
    </xf>
    <xf numFmtId="0" fontId="68" fillId="36" borderId="0" xfId="0" applyFont="1" applyFill="1" applyBorder="1" applyAlignment="1">
      <alignment/>
    </xf>
    <xf numFmtId="43" fontId="42" fillId="0" borderId="24" xfId="49" applyFont="1" applyBorder="1" applyAlignment="1">
      <alignment/>
    </xf>
    <xf numFmtId="0" fontId="68" fillId="0" borderId="0" xfId="0" applyFont="1" applyAlignment="1">
      <alignment/>
    </xf>
    <xf numFmtId="43" fontId="0" fillId="0" borderId="0" xfId="49" applyFont="1" applyBorder="1" applyAlignment="1">
      <alignment/>
    </xf>
    <xf numFmtId="43" fontId="42" fillId="0" borderId="0" xfId="49" applyFont="1" applyBorder="1" applyAlignment="1">
      <alignment/>
    </xf>
    <xf numFmtId="43" fontId="0" fillId="0" borderId="0" xfId="49" applyFont="1" applyFill="1" applyBorder="1" applyAlignment="1">
      <alignment/>
    </xf>
    <xf numFmtId="43" fontId="52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43" fontId="6" fillId="33" borderId="0" xfId="49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/>
    </xf>
    <xf numFmtId="43" fontId="8" fillId="33" borderId="0" xfId="49" applyFont="1" applyFill="1" applyBorder="1" applyAlignment="1">
      <alignment horizontal="center" vertical="center" wrapText="1"/>
    </xf>
    <xf numFmtId="43" fontId="6" fillId="33" borderId="0" xfId="49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 wrapText="1"/>
    </xf>
    <xf numFmtId="43" fontId="8" fillId="33" borderId="0" xfId="49" applyFont="1" applyFill="1" applyBorder="1" applyAlignment="1">
      <alignment vertical="center" wrapText="1"/>
    </xf>
    <xf numFmtId="43" fontId="3" fillId="33" borderId="0" xfId="0" applyNumberFormat="1" applyFont="1" applyFill="1" applyBorder="1" applyAlignment="1">
      <alignment vertical="center" wrapText="1"/>
    </xf>
    <xf numFmtId="43" fontId="8" fillId="33" borderId="0" xfId="0" applyNumberFormat="1" applyFont="1" applyFill="1" applyBorder="1" applyAlignment="1">
      <alignment vertical="center" wrapText="1"/>
    </xf>
    <xf numFmtId="43" fontId="20" fillId="33" borderId="0" xfId="0" applyNumberFormat="1" applyFont="1" applyFill="1" applyBorder="1" applyAlignment="1">
      <alignment vertical="center" wrapText="1"/>
    </xf>
    <xf numFmtId="43" fontId="0" fillId="37" borderId="24" xfId="49" applyFont="1" applyFill="1" applyBorder="1" applyAlignment="1">
      <alignment/>
    </xf>
    <xf numFmtId="186" fontId="0" fillId="33" borderId="0" xfId="37" applyFont="1" applyFill="1" applyBorder="1" applyAlignment="1">
      <alignment/>
    </xf>
    <xf numFmtId="43" fontId="0" fillId="37" borderId="24" xfId="49" applyFont="1" applyFill="1" applyBorder="1" applyAlignment="1">
      <alignment/>
    </xf>
    <xf numFmtId="191" fontId="68" fillId="37" borderId="24" xfId="52" applyNumberFormat="1" applyFont="1" applyFill="1" applyBorder="1" applyAlignment="1">
      <alignment/>
    </xf>
    <xf numFmtId="44" fontId="68" fillId="37" borderId="24" xfId="52" applyFont="1" applyFill="1" applyBorder="1" applyAlignment="1">
      <alignment/>
    </xf>
    <xf numFmtId="43" fontId="0" fillId="0" borderId="0" xfId="57" applyNumberFormat="1" applyFont="1">
      <alignment wrapText="1"/>
    </xf>
    <xf numFmtId="43" fontId="19" fillId="0" borderId="24" xfId="49" applyFont="1" applyBorder="1" applyAlignment="1">
      <alignment/>
    </xf>
    <xf numFmtId="43" fontId="19" fillId="0" borderId="24" xfId="49" applyFont="1" applyBorder="1" applyAlignment="1">
      <alignment horizontal="right"/>
    </xf>
    <xf numFmtId="0" fontId="1" fillId="38" borderId="24" xfId="0" applyFont="1" applyFill="1" applyBorder="1" applyAlignment="1">
      <alignment vertical="center" wrapText="1"/>
    </xf>
    <xf numFmtId="0" fontId="1" fillId="38" borderId="24" xfId="0" applyFont="1" applyFill="1" applyBorder="1" applyAlignment="1">
      <alignment horizontal="center" vertical="center"/>
    </xf>
    <xf numFmtId="0" fontId="1" fillId="38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 quotePrefix="1">
      <alignment horizontal="center" vertical="center"/>
    </xf>
    <xf numFmtId="0" fontId="0" fillId="33" borderId="24" xfId="0" applyFont="1" applyFill="1" applyBorder="1" applyAlignment="1">
      <alignment horizontal="left" vertical="center"/>
    </xf>
    <xf numFmtId="43" fontId="0" fillId="33" borderId="24" xfId="49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vertical="center" wrapText="1"/>
    </xf>
    <xf numFmtId="43" fontId="0" fillId="33" borderId="24" xfId="49" applyFont="1" applyFill="1" applyBorder="1" applyAlignment="1">
      <alignment vertical="center" wrapText="1"/>
    </xf>
    <xf numFmtId="0" fontId="0" fillId="33" borderId="24" xfId="0" applyFont="1" applyFill="1" applyBorder="1" applyAlignment="1">
      <alignment horizontal="center" vertical="center"/>
    </xf>
    <xf numFmtId="43" fontId="0" fillId="33" borderId="24" xfId="49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191" fontId="1" fillId="33" borderId="24" xfId="49" applyNumberFormat="1" applyFont="1" applyFill="1" applyBorder="1" applyAlignment="1">
      <alignment vertical="center"/>
    </xf>
    <xf numFmtId="14" fontId="43" fillId="33" borderId="24" xfId="0" applyNumberFormat="1" applyFont="1" applyFill="1" applyBorder="1" applyAlignment="1">
      <alignment vertical="center"/>
    </xf>
    <xf numFmtId="14" fontId="43" fillId="0" borderId="24" xfId="0" applyNumberFormat="1" applyFont="1" applyBorder="1" applyAlignment="1">
      <alignment/>
    </xf>
    <xf numFmtId="0" fontId="63" fillId="0" borderId="0" xfId="0" applyFont="1" applyAlignment="1">
      <alignment/>
    </xf>
    <xf numFmtId="0" fontId="42" fillId="0" borderId="24" xfId="0" applyFont="1" applyBorder="1" applyAlignment="1">
      <alignment horizontal="left" wrapText="1"/>
    </xf>
    <xf numFmtId="0" fontId="71" fillId="0" borderId="0" xfId="56" applyFont="1" applyAlignment="1">
      <alignment wrapText="1"/>
      <protection/>
    </xf>
    <xf numFmtId="0" fontId="72" fillId="0" borderId="0" xfId="56" applyFont="1" applyAlignment="1">
      <alignment wrapText="1"/>
      <protection/>
    </xf>
    <xf numFmtId="0" fontId="0" fillId="0" borderId="0" xfId="0" applyBorder="1" applyAlignment="1">
      <alignment/>
    </xf>
    <xf numFmtId="14" fontId="8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left" vertical="center"/>
    </xf>
    <xf numFmtId="4" fontId="8" fillId="33" borderId="0" xfId="0" applyNumberFormat="1" applyFont="1" applyFill="1" applyBorder="1" applyAlignment="1">
      <alignment horizontal="right" vertical="center"/>
    </xf>
    <xf numFmtId="43" fontId="19" fillId="33" borderId="0" xfId="49" applyFont="1" applyFill="1" applyBorder="1" applyAlignment="1">
      <alignment horizontal="right" vertical="center"/>
    </xf>
    <xf numFmtId="4" fontId="19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43" fontId="0" fillId="0" borderId="0" xfId="0" applyNumberFormat="1" applyBorder="1" applyAlignment="1">
      <alignment/>
    </xf>
    <xf numFmtId="186" fontId="1" fillId="37" borderId="0" xfId="37" applyFont="1" applyFill="1" applyBorder="1" applyAlignment="1">
      <alignment/>
    </xf>
    <xf numFmtId="4" fontId="1" fillId="37" borderId="0" xfId="57" applyNumberFormat="1" applyFont="1" applyFill="1" applyBorder="1">
      <alignment wrapText="1"/>
    </xf>
    <xf numFmtId="49" fontId="1" fillId="37" borderId="0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1" fillId="37" borderId="0" xfId="0" applyFont="1" applyFill="1" applyBorder="1" applyAlignment="1">
      <alignment/>
    </xf>
    <xf numFmtId="186" fontId="0" fillId="37" borderId="0" xfId="37" applyFont="1" applyFill="1" applyBorder="1" applyAlignment="1">
      <alignment/>
    </xf>
    <xf numFmtId="43" fontId="1" fillId="37" borderId="0" xfId="51" applyFont="1" applyFill="1" applyBorder="1" applyAlignment="1">
      <alignment horizontal="right"/>
    </xf>
    <xf numFmtId="4" fontId="0" fillId="37" borderId="0" xfId="57" applyNumberFormat="1" applyFont="1" applyFill="1" applyBorder="1">
      <alignment wrapText="1"/>
    </xf>
    <xf numFmtId="43" fontId="19" fillId="0" borderId="0" xfId="49" applyFont="1" applyBorder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186" fontId="1" fillId="0" borderId="0" xfId="37" applyFont="1" applyAlignment="1">
      <alignment horizontal="center"/>
    </xf>
    <xf numFmtId="0" fontId="3" fillId="0" borderId="0" xfId="57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56" applyFont="1" applyAlignment="1">
      <alignment horizontal="center" wrapText="1"/>
      <protection/>
    </xf>
    <xf numFmtId="0" fontId="78" fillId="0" borderId="0" xfId="56" applyFont="1" applyAlignment="1">
      <alignment horizontal="center" wrapText="1"/>
      <protection/>
    </xf>
    <xf numFmtId="0" fontId="1" fillId="33" borderId="0" xfId="0" applyFont="1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_D2006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0</xdr:rowOff>
    </xdr:from>
    <xdr:to>
      <xdr:col>3</xdr:col>
      <xdr:colOff>2762250</xdr:colOff>
      <xdr:row>9</xdr:row>
      <xdr:rowOff>123825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657225" y="0"/>
          <a:ext cx="8848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2238375</xdr:colOff>
      <xdr:row>9</xdr:row>
      <xdr:rowOff>19050</xdr:rowOff>
    </xdr:from>
    <xdr:to>
      <xdr:col>3</xdr:col>
      <xdr:colOff>1114425</xdr:colOff>
      <xdr:row>11</xdr:row>
      <xdr:rowOff>47625</xdr:rowOff>
    </xdr:to>
    <xdr:pic>
      <xdr:nvPicPr>
        <xdr:cNvPr id="2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2581275" y="1762125"/>
          <a:ext cx="527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2390775</xdr:colOff>
      <xdr:row>10</xdr:row>
      <xdr:rowOff>9525</xdr:rowOff>
    </xdr:from>
    <xdr:to>
      <xdr:col>3</xdr:col>
      <xdr:colOff>1266825</xdr:colOff>
      <xdr:row>12</xdr:row>
      <xdr:rowOff>38100</xdr:rowOff>
    </xdr:to>
    <xdr:pic>
      <xdr:nvPicPr>
        <xdr:cNvPr id="3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2733675" y="1914525"/>
          <a:ext cx="527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0</xdr:row>
      <xdr:rowOff>152400</xdr:rowOff>
    </xdr:from>
    <xdr:to>
      <xdr:col>3</xdr:col>
      <xdr:colOff>2914650</xdr:colOff>
      <xdr:row>10</xdr:row>
      <xdr:rowOff>114300</xdr:rowOff>
    </xdr:to>
    <xdr:pic>
      <xdr:nvPicPr>
        <xdr:cNvPr id="4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809625" y="152400"/>
          <a:ext cx="8848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76200</xdr:rowOff>
    </xdr:from>
    <xdr:to>
      <xdr:col>6</xdr:col>
      <xdr:colOff>647700</xdr:colOff>
      <xdr:row>8</xdr:row>
      <xdr:rowOff>200025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209675" y="76200"/>
          <a:ext cx="78676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9</xdr:row>
      <xdr:rowOff>0</xdr:rowOff>
    </xdr:from>
    <xdr:to>
      <xdr:col>5</xdr:col>
      <xdr:colOff>3095625</xdr:colOff>
      <xdr:row>10</xdr:row>
      <xdr:rowOff>190500</xdr:rowOff>
    </xdr:to>
    <xdr:pic>
      <xdr:nvPicPr>
        <xdr:cNvPr id="2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2543175" y="1762125"/>
          <a:ext cx="5772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0</xdr:rowOff>
    </xdr:from>
    <xdr:to>
      <xdr:col>6</xdr:col>
      <xdr:colOff>1171575</xdr:colOff>
      <xdr:row>5</xdr:row>
      <xdr:rowOff>114300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314450" y="0"/>
          <a:ext cx="903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6</xdr:col>
      <xdr:colOff>447675</xdr:colOff>
      <xdr:row>8</xdr:row>
      <xdr:rowOff>0</xdr:rowOff>
    </xdr:to>
    <xdr:pic>
      <xdr:nvPicPr>
        <xdr:cNvPr id="2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0" y="1133475"/>
          <a:ext cx="9629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0</xdr:row>
      <xdr:rowOff>152400</xdr:rowOff>
    </xdr:from>
    <xdr:to>
      <xdr:col>6</xdr:col>
      <xdr:colOff>1323975</xdr:colOff>
      <xdr:row>6</xdr:row>
      <xdr:rowOff>104775</xdr:rowOff>
    </xdr:to>
    <xdr:pic>
      <xdr:nvPicPr>
        <xdr:cNvPr id="3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466850" y="152400"/>
          <a:ext cx="903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zoomScalePageLayoutView="0" workbookViewId="0" topLeftCell="B41">
      <selection activeCell="D21" sqref="D21"/>
    </sheetView>
  </sheetViews>
  <sheetFormatPr defaultColWidth="9.140625" defaultRowHeight="12.75"/>
  <cols>
    <col min="1" max="1" width="1.421875" style="6" hidden="1" customWidth="1"/>
    <col min="2" max="2" width="5.140625" style="4" customWidth="1"/>
    <col min="3" max="3" width="96.00390625" style="2" customWidth="1"/>
    <col min="4" max="4" width="45.57421875" style="1" customWidth="1"/>
    <col min="5" max="5" width="2.28125" style="6" customWidth="1"/>
    <col min="6" max="6" width="4.57421875" style="6" customWidth="1"/>
    <col min="7" max="7" width="7.00390625" style="6" customWidth="1"/>
    <col min="8" max="8" width="3.140625" style="6" customWidth="1"/>
    <col min="9" max="9" width="2.7109375" style="6" customWidth="1"/>
    <col min="10" max="28" width="9.140625" style="6" customWidth="1"/>
    <col min="29" max="79" width="9.140625" style="4" customWidth="1"/>
    <col min="80" max="16384" width="9.140625" style="1" customWidth="1"/>
  </cols>
  <sheetData>
    <row r="1" spans="1:28" s="4" customFormat="1" ht="12.75">
      <c r="A1" s="6"/>
      <c r="C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s="4" customFormat="1" ht="12.75">
      <c r="A2" s="6"/>
      <c r="C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4" customFormat="1" ht="12.75">
      <c r="A3" s="6"/>
      <c r="C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4" customFormat="1" ht="12.75">
      <c r="A4" s="6"/>
      <c r="C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4" customFormat="1" ht="22.5" customHeight="1">
      <c r="A5" s="6"/>
      <c r="C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4" customFormat="1" ht="19.5">
      <c r="A6" s="6"/>
      <c r="C6" s="190"/>
      <c r="D6" s="190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4" customFormat="1" ht="18.75">
      <c r="A7" s="6"/>
      <c r="C7" s="192"/>
      <c r="D7" s="19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4" customFormat="1" ht="12.75">
      <c r="A8" s="6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4" customFormat="1" ht="12.75">
      <c r="A9" s="6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s="4" customFormat="1" ht="12.75">
      <c r="A10" s="6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4" customFormat="1" ht="12.75">
      <c r="A11" s="6"/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4" customFormat="1" ht="12.75">
      <c r="A12" s="6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4" customFormat="1" ht="23.25">
      <c r="A13" s="6"/>
      <c r="C13" s="188" t="s">
        <v>216</v>
      </c>
      <c r="D13" s="18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s="4" customFormat="1" ht="20.25">
      <c r="A14" s="6"/>
      <c r="C14" s="189" t="s">
        <v>325</v>
      </c>
      <c r="D14" s="189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s="4" customFormat="1" ht="20.25" customHeight="1">
      <c r="A15" s="6"/>
      <c r="C15" s="193" t="s">
        <v>185</v>
      </c>
      <c r="D15" s="19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3:4" s="3" customFormat="1" ht="10.5" customHeight="1">
      <c r="C16" s="191" t="s">
        <v>0</v>
      </c>
      <c r="D16" s="11"/>
    </row>
    <row r="17" spans="3:4" s="3" customFormat="1" ht="12" customHeight="1">
      <c r="C17" s="191"/>
      <c r="D17" s="11"/>
    </row>
    <row r="18" spans="3:4" s="3" customFormat="1" ht="45.75" customHeight="1" hidden="1" thickBot="1">
      <c r="C18" s="191"/>
      <c r="D18" s="11"/>
    </row>
    <row r="19" spans="3:4" s="11" customFormat="1" ht="16.5" customHeight="1">
      <c r="C19" s="12" t="s">
        <v>1</v>
      </c>
      <c r="D19" s="16"/>
    </row>
    <row r="20" spans="3:4" s="10" customFormat="1" ht="21" customHeight="1">
      <c r="C20" s="18" t="s">
        <v>2</v>
      </c>
      <c r="D20" s="131">
        <v>117126.62</v>
      </c>
    </row>
    <row r="21" spans="3:4" s="3" customFormat="1" ht="26.25" customHeight="1">
      <c r="C21" s="18" t="s">
        <v>3</v>
      </c>
      <c r="D21" s="131">
        <v>393446.58</v>
      </c>
    </row>
    <row r="22" spans="3:4" s="15" customFormat="1" ht="16.5" customHeight="1">
      <c r="C22" s="128" t="s">
        <v>4</v>
      </c>
      <c r="D22" s="133">
        <f>D20+D21</f>
        <v>510573.2</v>
      </c>
    </row>
    <row r="23" ht="12.75">
      <c r="C23" s="1"/>
    </row>
    <row r="24" spans="3:4" s="3" customFormat="1" ht="26.25" customHeight="1">
      <c r="C24" s="12" t="s">
        <v>5</v>
      </c>
      <c r="D24" s="13"/>
    </row>
    <row r="25" spans="3:4" s="3" customFormat="1" ht="23.25" customHeight="1">
      <c r="C25" s="18" t="s">
        <v>234</v>
      </c>
      <c r="D25" s="132">
        <v>13298885.49</v>
      </c>
    </row>
    <row r="26" spans="3:4" s="3" customFormat="1" ht="28.5" customHeight="1">
      <c r="C26" s="12" t="s">
        <v>6</v>
      </c>
      <c r="D26" s="134">
        <f>D25</f>
        <v>13298885.49</v>
      </c>
    </row>
    <row r="27" s="3" customFormat="1" ht="24" customHeight="1">
      <c r="D27" s="136">
        <f>D26+D22</f>
        <v>13809458.69</v>
      </c>
    </row>
    <row r="28" spans="3:4" s="3" customFormat="1" ht="16.5" customHeight="1">
      <c r="C28" s="130" t="s">
        <v>7</v>
      </c>
      <c r="D28" s="14"/>
    </row>
    <row r="29" s="3" customFormat="1" ht="19.5" customHeight="1">
      <c r="D29" s="13"/>
    </row>
    <row r="30" spans="3:4" s="3" customFormat="1" ht="39.75" customHeight="1">
      <c r="C30" s="130" t="s">
        <v>8</v>
      </c>
      <c r="D30" s="13"/>
    </row>
    <row r="31" spans="3:4" s="3" customFormat="1" ht="17.25" customHeight="1">
      <c r="C31" s="12" t="s">
        <v>9</v>
      </c>
      <c r="D31" s="16"/>
    </row>
    <row r="32" spans="3:4" s="3" customFormat="1" ht="16.5" customHeight="1">
      <c r="C32" s="18" t="s">
        <v>246</v>
      </c>
      <c r="D32" s="129">
        <v>998063.03</v>
      </c>
    </row>
    <row r="33" spans="3:4" s="3" customFormat="1" ht="16.5" customHeight="1">
      <c r="C33" s="18" t="s">
        <v>184</v>
      </c>
      <c r="D33" s="129">
        <v>0</v>
      </c>
    </row>
    <row r="34" spans="3:4" s="3" customFormat="1" ht="16.5" customHeight="1">
      <c r="C34" s="3" t="s">
        <v>189</v>
      </c>
      <c r="D34" s="135"/>
    </row>
    <row r="35" spans="3:4" s="3" customFormat="1" ht="16.5" customHeight="1">
      <c r="C35" s="12" t="s">
        <v>10</v>
      </c>
      <c r="D35" s="136">
        <f>SUM(D32:D34)</f>
        <v>998063.03</v>
      </c>
    </row>
    <row r="36" s="3" customFormat="1" ht="16.5" customHeight="1">
      <c r="D36" s="13"/>
    </row>
    <row r="37" spans="3:4" s="3" customFormat="1" ht="16.5" customHeight="1">
      <c r="C37" s="12" t="s">
        <v>11</v>
      </c>
      <c r="D37" s="14"/>
    </row>
    <row r="38" s="3" customFormat="1" ht="16.5" customHeight="1">
      <c r="D38" s="13"/>
    </row>
    <row r="39" spans="3:4" s="3" customFormat="1" ht="16.5" customHeight="1">
      <c r="C39" s="12" t="s">
        <v>12</v>
      </c>
      <c r="D39" s="14"/>
    </row>
    <row r="40" spans="3:4" s="3" customFormat="1" ht="16.5" customHeight="1">
      <c r="C40" s="18" t="s">
        <v>190</v>
      </c>
      <c r="D40" s="137">
        <f>D27-D35</f>
        <v>12811395.66</v>
      </c>
    </row>
    <row r="41" spans="3:4" s="3" customFormat="1" ht="16.5" customHeight="1">
      <c r="C41" s="18" t="s">
        <v>13</v>
      </c>
      <c r="D41" s="13"/>
    </row>
    <row r="42" spans="3:4" s="3" customFormat="1" ht="16.5" customHeight="1">
      <c r="C42" s="12" t="s">
        <v>14</v>
      </c>
      <c r="D42" s="134">
        <f>D40</f>
        <v>12811395.66</v>
      </c>
    </row>
    <row r="43" s="3" customFormat="1" ht="16.5" customHeight="1">
      <c r="D43" s="13"/>
    </row>
    <row r="44" spans="3:4" s="3" customFormat="1" ht="16.5" customHeight="1">
      <c r="C44" s="12" t="s">
        <v>15</v>
      </c>
      <c r="D44" s="138">
        <f>D35+D42</f>
        <v>13809458.69</v>
      </c>
    </row>
    <row r="45" spans="3:4" s="3" customFormat="1" ht="16.5" customHeight="1">
      <c r="C45" s="12"/>
      <c r="D45" s="14"/>
    </row>
    <row r="46" spans="3:4" s="3" customFormat="1" ht="16.5" customHeight="1">
      <c r="C46" s="12"/>
      <c r="D46" s="13"/>
    </row>
    <row r="47" spans="2:4" s="6" customFormat="1" ht="24" customHeight="1">
      <c r="B47" s="3"/>
      <c r="C47" s="12"/>
      <c r="D47" s="13"/>
    </row>
    <row r="48" spans="2:4" s="6" customFormat="1" ht="24" customHeight="1">
      <c r="B48" s="3"/>
      <c r="C48" s="128" t="s">
        <v>186</v>
      </c>
      <c r="D48" s="13"/>
    </row>
    <row r="49" spans="2:4" s="6" customFormat="1" ht="24" customHeight="1">
      <c r="B49" s="3"/>
      <c r="C49" s="128" t="s">
        <v>187</v>
      </c>
      <c r="D49" s="14"/>
    </row>
    <row r="50" spans="2:4" s="6" customFormat="1" ht="24" customHeight="1">
      <c r="B50" s="3"/>
      <c r="C50" s="128" t="s">
        <v>188</v>
      </c>
      <c r="D50" s="13"/>
    </row>
    <row r="51" spans="2:4" s="6" customFormat="1" ht="24" customHeight="1">
      <c r="B51" s="3"/>
      <c r="C51" s="12"/>
      <c r="D51" s="13"/>
    </row>
    <row r="52" spans="2:4" s="6" customFormat="1" ht="24" customHeight="1">
      <c r="B52" s="3"/>
      <c r="C52" s="128"/>
      <c r="D52" s="13"/>
    </row>
    <row r="53" spans="2:4" s="6" customFormat="1" ht="24" customHeight="1">
      <c r="B53" s="3"/>
      <c r="C53" s="128"/>
      <c r="D53" s="14"/>
    </row>
    <row r="54" spans="2:4" s="6" customFormat="1" ht="24" customHeight="1">
      <c r="B54" s="3"/>
      <c r="C54" s="12"/>
      <c r="D54" s="13"/>
    </row>
    <row r="55" spans="2:4" s="6" customFormat="1" ht="24" customHeight="1">
      <c r="B55" s="3"/>
      <c r="C55" s="12"/>
      <c r="D55" s="14"/>
    </row>
    <row r="56" spans="2:4" s="6" customFormat="1" ht="24" customHeight="1">
      <c r="B56" s="3"/>
      <c r="C56" s="12"/>
      <c r="D56" s="13"/>
    </row>
    <row r="57" spans="3:4" s="6" customFormat="1" ht="24" customHeight="1">
      <c r="C57" s="187"/>
      <c r="D57" s="187"/>
    </row>
    <row r="58" spans="3:4" s="6" customFormat="1" ht="24" customHeight="1">
      <c r="C58" s="186"/>
      <c r="D58" s="186"/>
    </row>
    <row r="59" spans="3:4" s="6" customFormat="1" ht="24" customHeight="1">
      <c r="C59" s="185"/>
      <c r="D59" s="185"/>
    </row>
    <row r="60" spans="3:4" s="6" customFormat="1" ht="24" customHeight="1">
      <c r="C60" s="185"/>
      <c r="D60" s="185"/>
    </row>
    <row r="61" spans="3:4" s="6" customFormat="1" ht="24" customHeight="1">
      <c r="C61" s="185"/>
      <c r="D61" s="185"/>
    </row>
    <row r="62" spans="3:4" s="6" customFormat="1" ht="20.25">
      <c r="C62" s="185"/>
      <c r="D62" s="185"/>
    </row>
    <row r="63" spans="3:4" s="6" customFormat="1" ht="12.75">
      <c r="C63" s="17"/>
      <c r="D63" s="17"/>
    </row>
    <row r="64" spans="3:4" s="6" customFormat="1" ht="12.75">
      <c r="C64" s="17"/>
      <c r="D64" s="17"/>
    </row>
    <row r="65" spans="3:4" s="6" customFormat="1" ht="12.75">
      <c r="C65" s="17"/>
      <c r="D65" s="17"/>
    </row>
    <row r="66" spans="3:4" s="6" customFormat="1" ht="12.75">
      <c r="C66" s="17"/>
      <c r="D66" s="17"/>
    </row>
    <row r="67" spans="3:4" s="6" customFormat="1" ht="12.75">
      <c r="C67" s="17"/>
      <c r="D67" s="17"/>
    </row>
    <row r="68" spans="3:4" s="6" customFormat="1" ht="12.75">
      <c r="C68" s="17"/>
      <c r="D68" s="17"/>
    </row>
    <row r="69" spans="3:4" s="6" customFormat="1" ht="12.75">
      <c r="C69" s="17"/>
      <c r="D69" s="17"/>
    </row>
    <row r="70" spans="3:4" s="6" customFormat="1" ht="12.75">
      <c r="C70" s="17"/>
      <c r="D70" s="17"/>
    </row>
    <row r="71" spans="3:4" s="6" customFormat="1" ht="12.75">
      <c r="C71" s="17"/>
      <c r="D71" s="17"/>
    </row>
    <row r="72" spans="3:4" s="6" customFormat="1" ht="12.75">
      <c r="C72" s="17"/>
      <c r="D72" s="17"/>
    </row>
    <row r="73" spans="3:4" s="6" customFormat="1" ht="12.75">
      <c r="C73" s="17"/>
      <c r="D73" s="17"/>
    </row>
    <row r="74" spans="3:4" s="6" customFormat="1" ht="12.75">
      <c r="C74" s="17"/>
      <c r="D74" s="17"/>
    </row>
    <row r="75" s="6" customFormat="1" ht="12.75">
      <c r="C75" s="17"/>
    </row>
    <row r="76" s="6" customFormat="1" ht="12.75">
      <c r="C76" s="17"/>
    </row>
    <row r="77" s="6" customFormat="1" ht="12.75">
      <c r="C77" s="17"/>
    </row>
    <row r="78" s="6" customFormat="1" ht="12.75">
      <c r="C78" s="17"/>
    </row>
    <row r="79" s="6" customFormat="1" ht="12.75">
      <c r="C79" s="17"/>
    </row>
    <row r="80" s="6" customFormat="1" ht="12.75">
      <c r="C80" s="17"/>
    </row>
    <row r="81" s="6" customFormat="1" ht="12.75">
      <c r="C81" s="17"/>
    </row>
    <row r="82" s="6" customFormat="1" ht="12.75">
      <c r="C82" s="17"/>
    </row>
    <row r="93" ht="13.5" thickBot="1"/>
    <row r="94" ht="15.75">
      <c r="C94" s="9"/>
    </row>
  </sheetData>
  <sheetProtection/>
  <mergeCells count="12">
    <mergeCell ref="C13:D13"/>
    <mergeCell ref="C14:D14"/>
    <mergeCell ref="C6:D6"/>
    <mergeCell ref="C16:C18"/>
    <mergeCell ref="C7:D7"/>
    <mergeCell ref="C15:D15"/>
    <mergeCell ref="C62:D62"/>
    <mergeCell ref="C58:D58"/>
    <mergeCell ref="C60:D60"/>
    <mergeCell ref="C59:D59"/>
    <mergeCell ref="C57:D57"/>
    <mergeCell ref="C61:D61"/>
  </mergeCells>
  <printOptions horizontalCentered="1"/>
  <pageMargins left="0.4724409448818898" right="0.4330708661417323" top="0.1968503937007874" bottom="0.15748031496062992" header="0.2362204724409449" footer="0"/>
  <pageSetup horizontalDpi="600" verticalDpi="600" orientation="landscape" paperSize="5" scale="65" r:id="rId2"/>
  <rowBreaks count="1" manualBreakCount="1">
    <brk id="50" max="255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66"/>
  <sheetViews>
    <sheetView zoomScale="70" zoomScaleNormal="70" zoomScalePageLayoutView="0" workbookViewId="0" topLeftCell="A10">
      <selection activeCell="L43" sqref="L43"/>
    </sheetView>
  </sheetViews>
  <sheetFormatPr defaultColWidth="11.421875" defaultRowHeight="12.75"/>
  <cols>
    <col min="3" max="3" width="14.421875" style="0" customWidth="1"/>
    <col min="4" max="4" width="20.421875" style="0" customWidth="1"/>
    <col min="5" max="5" width="20.57421875" style="0" customWidth="1"/>
    <col min="6" max="6" width="48.140625" style="0" customWidth="1"/>
    <col min="7" max="7" width="14.421875" style="0" bestFit="1" customWidth="1"/>
    <col min="8" max="8" width="17.57421875" style="0" customWidth="1"/>
    <col min="9" max="9" width="33.28125" style="0" customWidth="1"/>
    <col min="10" max="11" width="11.421875" style="0" hidden="1" customWidth="1"/>
  </cols>
  <sheetData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">
      <c r="A4" s="4"/>
      <c r="B4" s="4"/>
      <c r="C4" s="4"/>
      <c r="D4" s="4"/>
      <c r="E4" s="7"/>
      <c r="F4" s="7"/>
      <c r="G4" s="20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9.5">
      <c r="A7" s="4"/>
      <c r="B7" s="4"/>
      <c r="C7" s="190"/>
      <c r="D7" s="190"/>
      <c r="E7" s="190"/>
      <c r="F7" s="190"/>
      <c r="G7" s="190"/>
      <c r="H7" s="190"/>
      <c r="I7" s="190"/>
      <c r="J7" s="4"/>
      <c r="K7" s="4"/>
    </row>
    <row r="8" spans="1:11" ht="18.75">
      <c r="A8" s="4"/>
      <c r="B8" s="4"/>
      <c r="C8" s="192"/>
      <c r="D8" s="192"/>
      <c r="E8" s="192"/>
      <c r="F8" s="192"/>
      <c r="G8" s="192"/>
      <c r="H8" s="192"/>
      <c r="I8" s="192"/>
      <c r="J8" s="4"/>
      <c r="K8" s="4"/>
    </row>
    <row r="9" spans="1:11" ht="18.75">
      <c r="A9" s="4"/>
      <c r="B9" s="4"/>
      <c r="C9" s="173"/>
      <c r="D9" s="173"/>
      <c r="E9" s="173"/>
      <c r="F9" s="173"/>
      <c r="G9" s="173"/>
      <c r="H9" s="173"/>
      <c r="I9" s="173"/>
      <c r="J9" s="4"/>
      <c r="K9" s="4"/>
    </row>
    <row r="10" spans="1:11" ht="12.75">
      <c r="A10" s="4"/>
      <c r="B10" s="4"/>
      <c r="C10" s="5"/>
      <c r="D10" s="5"/>
      <c r="E10" s="5"/>
      <c r="F10" s="5"/>
      <c r="G10" s="5"/>
      <c r="H10" s="5"/>
      <c r="I10" s="5"/>
      <c r="J10" s="4"/>
      <c r="K10" s="4"/>
    </row>
    <row r="11" spans="1:11" ht="64.5" customHeight="1">
      <c r="A11" s="4"/>
      <c r="B11" s="4"/>
      <c r="C11" s="194" t="s">
        <v>16</v>
      </c>
      <c r="D11" s="194"/>
      <c r="E11" s="194"/>
      <c r="F11" s="194"/>
      <c r="G11" s="194"/>
      <c r="H11" s="194"/>
      <c r="I11" s="194"/>
      <c r="J11" s="4"/>
      <c r="K11" s="4"/>
    </row>
    <row r="12" spans="1:11" ht="49.5" customHeight="1">
      <c r="A12" s="4"/>
      <c r="B12" s="4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8">
      <c r="A13" s="4" t="s">
        <v>217</v>
      </c>
      <c r="B13" s="4"/>
      <c r="C13" s="19"/>
      <c r="D13" s="184" t="s">
        <v>318</v>
      </c>
      <c r="E13" s="19"/>
      <c r="F13" s="19"/>
      <c r="G13" s="19"/>
      <c r="H13" s="19"/>
      <c r="I13" s="19"/>
      <c r="J13" s="4"/>
      <c r="K13" s="4"/>
    </row>
    <row r="14" spans="1:11" ht="13.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6.5">
      <c r="A15" s="21"/>
      <c r="B15" s="21"/>
      <c r="C15" s="85"/>
      <c r="D15" s="84" t="s">
        <v>182</v>
      </c>
      <c r="E15" s="83"/>
      <c r="F15" s="83"/>
      <c r="G15" s="83"/>
      <c r="H15" s="83"/>
      <c r="I15" s="83"/>
      <c r="J15" s="21"/>
      <c r="K15" s="21"/>
    </row>
    <row r="16" spans="1:11" ht="16.5" customHeight="1">
      <c r="A16" s="21"/>
      <c r="B16" s="21"/>
      <c r="C16" s="86"/>
      <c r="D16" s="195"/>
      <c r="E16" s="195"/>
      <c r="F16" s="22"/>
      <c r="G16" s="87" t="s">
        <v>17</v>
      </c>
      <c r="H16" s="88"/>
      <c r="I16" s="82"/>
      <c r="J16" s="21"/>
      <c r="K16" s="21"/>
    </row>
    <row r="17" spans="1:11" ht="16.5">
      <c r="A17" s="21"/>
      <c r="B17" s="21"/>
      <c r="C17" s="86"/>
      <c r="D17" s="89" t="s">
        <v>18</v>
      </c>
      <c r="E17" s="90" t="s">
        <v>110</v>
      </c>
      <c r="F17" s="91" t="s">
        <v>111</v>
      </c>
      <c r="G17" s="89" t="s">
        <v>19</v>
      </c>
      <c r="H17" s="90" t="s">
        <v>112</v>
      </c>
      <c r="I17" s="92" t="s">
        <v>20</v>
      </c>
      <c r="J17" s="21"/>
      <c r="K17" s="21"/>
    </row>
    <row r="18" spans="1:11" ht="16.5">
      <c r="A18" s="23"/>
      <c r="B18" s="23"/>
      <c r="C18" s="93"/>
      <c r="D18" s="94">
        <v>42886</v>
      </c>
      <c r="E18" s="97"/>
      <c r="F18" s="98" t="s">
        <v>319</v>
      </c>
      <c r="G18" s="95"/>
      <c r="H18" s="95"/>
      <c r="I18" s="96">
        <v>117126.62</v>
      </c>
      <c r="J18" s="23"/>
      <c r="K18" s="23"/>
    </row>
    <row r="19" spans="1:11" ht="16.5" customHeight="1">
      <c r="A19" s="23"/>
      <c r="B19" s="23"/>
      <c r="C19" s="93"/>
      <c r="D19" s="94">
        <v>42919</v>
      </c>
      <c r="E19" s="97">
        <v>538</v>
      </c>
      <c r="F19" s="98" t="s">
        <v>326</v>
      </c>
      <c r="G19" s="95"/>
      <c r="H19" s="145">
        <v>19044.46</v>
      </c>
      <c r="I19" s="96">
        <f>I18+G19-H19</f>
        <v>98082.16</v>
      </c>
      <c r="J19" s="23"/>
      <c r="K19" s="23"/>
    </row>
    <row r="20" spans="1:11" ht="16.5">
      <c r="A20" s="23"/>
      <c r="B20" s="23"/>
      <c r="C20" s="93"/>
      <c r="D20" s="94">
        <v>42920</v>
      </c>
      <c r="E20" s="97">
        <v>539</v>
      </c>
      <c r="F20" s="98" t="s">
        <v>327</v>
      </c>
      <c r="G20" s="95"/>
      <c r="H20" s="146">
        <v>4500</v>
      </c>
      <c r="I20" s="96">
        <f aca="true" t="shared" si="0" ref="I20:I40">I19+G20-H20</f>
        <v>93582.16</v>
      </c>
      <c r="J20" s="23"/>
      <c r="K20" s="23"/>
    </row>
    <row r="21" spans="1:11" ht="16.5">
      <c r="A21" s="21"/>
      <c r="B21" s="21"/>
      <c r="C21" s="93"/>
      <c r="D21" s="94">
        <v>42920</v>
      </c>
      <c r="E21" s="97">
        <v>540</v>
      </c>
      <c r="F21" s="98" t="s">
        <v>327</v>
      </c>
      <c r="G21" s="96"/>
      <c r="H21" s="146">
        <v>4600</v>
      </c>
      <c r="I21" s="96">
        <f t="shared" si="0"/>
        <v>88982.16</v>
      </c>
      <c r="J21" s="21"/>
      <c r="K21" s="21"/>
    </row>
    <row r="22" spans="1:11" ht="16.5">
      <c r="A22" s="21"/>
      <c r="B22" s="21"/>
      <c r="C22" s="93"/>
      <c r="D22" s="94">
        <v>42925</v>
      </c>
      <c r="E22" s="97">
        <v>541</v>
      </c>
      <c r="F22" s="98" t="s">
        <v>327</v>
      </c>
      <c r="G22" s="96"/>
      <c r="H22" s="146">
        <v>2500</v>
      </c>
      <c r="I22" s="96">
        <f t="shared" si="0"/>
        <v>86482.16</v>
      </c>
      <c r="J22" s="21"/>
      <c r="K22" s="21"/>
    </row>
    <row r="23" spans="1:11" ht="16.5">
      <c r="A23" s="21"/>
      <c r="B23" s="21"/>
      <c r="C23" s="93"/>
      <c r="D23" s="94">
        <v>42925</v>
      </c>
      <c r="E23" s="97">
        <v>542</v>
      </c>
      <c r="F23" s="98" t="s">
        <v>327</v>
      </c>
      <c r="G23" s="96"/>
      <c r="H23" s="146">
        <v>3500</v>
      </c>
      <c r="I23" s="96">
        <f t="shared" si="0"/>
        <v>82982.16</v>
      </c>
      <c r="J23" s="21"/>
      <c r="K23" s="21"/>
    </row>
    <row r="24" spans="1:11" ht="16.5">
      <c r="A24" s="21"/>
      <c r="B24" s="21"/>
      <c r="C24" s="93"/>
      <c r="D24" s="94">
        <v>42928</v>
      </c>
      <c r="E24" s="97">
        <v>543</v>
      </c>
      <c r="F24" s="98" t="s">
        <v>327</v>
      </c>
      <c r="G24" s="96"/>
      <c r="H24" s="146">
        <v>23689.47</v>
      </c>
      <c r="I24" s="96">
        <f t="shared" si="0"/>
        <v>59292.69</v>
      </c>
      <c r="J24" s="21"/>
      <c r="K24" s="21"/>
    </row>
    <row r="25" spans="1:11" ht="16.5">
      <c r="A25" s="21"/>
      <c r="B25" s="21"/>
      <c r="C25" s="93"/>
      <c r="D25" s="94">
        <v>42928</v>
      </c>
      <c r="E25" s="97">
        <v>544</v>
      </c>
      <c r="F25" s="98" t="s">
        <v>328</v>
      </c>
      <c r="G25" s="96"/>
      <c r="H25" s="146"/>
      <c r="I25" s="96">
        <f t="shared" si="0"/>
        <v>59292.69</v>
      </c>
      <c r="J25" s="21"/>
      <c r="K25" s="21"/>
    </row>
    <row r="26" spans="1:11" ht="16.5">
      <c r="A26" s="21"/>
      <c r="B26" s="21"/>
      <c r="C26" s="93"/>
      <c r="D26" s="94">
        <v>42928</v>
      </c>
      <c r="E26" s="97">
        <v>545</v>
      </c>
      <c r="F26" s="98" t="s">
        <v>328</v>
      </c>
      <c r="G26" s="96"/>
      <c r="H26" s="146"/>
      <c r="I26" s="96">
        <f t="shared" si="0"/>
        <v>59292.69</v>
      </c>
      <c r="J26" s="21"/>
      <c r="K26" s="21"/>
    </row>
    <row r="27" spans="1:11" ht="16.5">
      <c r="A27" s="21"/>
      <c r="B27" s="21"/>
      <c r="C27" s="93"/>
      <c r="D27" s="94">
        <v>42929</v>
      </c>
      <c r="E27" s="97">
        <v>546</v>
      </c>
      <c r="F27" s="98" t="s">
        <v>327</v>
      </c>
      <c r="G27" s="96"/>
      <c r="H27" s="146">
        <v>9120</v>
      </c>
      <c r="I27" s="96">
        <f t="shared" si="0"/>
        <v>50172.69</v>
      </c>
      <c r="J27" s="21"/>
      <c r="K27" s="21"/>
    </row>
    <row r="28" spans="1:11" ht="16.5">
      <c r="A28" s="21"/>
      <c r="B28" s="21"/>
      <c r="C28" s="93"/>
      <c r="D28" s="94">
        <v>42929</v>
      </c>
      <c r="E28" s="97">
        <v>547</v>
      </c>
      <c r="F28" s="98" t="s">
        <v>327</v>
      </c>
      <c r="G28" s="96"/>
      <c r="H28" s="146">
        <v>8640</v>
      </c>
      <c r="I28" s="96">
        <f t="shared" si="0"/>
        <v>41532.69</v>
      </c>
      <c r="J28" s="21"/>
      <c r="K28" s="21"/>
    </row>
    <row r="29" spans="1:11" ht="16.5">
      <c r="A29" s="21"/>
      <c r="B29" s="21"/>
      <c r="C29" s="93"/>
      <c r="D29" s="94">
        <v>42929</v>
      </c>
      <c r="E29" s="97">
        <v>548</v>
      </c>
      <c r="F29" s="98" t="s">
        <v>327</v>
      </c>
      <c r="G29" s="96"/>
      <c r="H29" s="146">
        <v>2000</v>
      </c>
      <c r="I29" s="96">
        <f t="shared" si="0"/>
        <v>39532.69</v>
      </c>
      <c r="J29" s="21"/>
      <c r="K29" s="21"/>
    </row>
    <row r="30" spans="1:11" ht="16.5">
      <c r="A30" s="21"/>
      <c r="B30" s="21"/>
      <c r="C30" s="93"/>
      <c r="D30" s="94">
        <v>42930</v>
      </c>
      <c r="E30" s="97">
        <v>549</v>
      </c>
      <c r="F30" s="98" t="s">
        <v>327</v>
      </c>
      <c r="G30" s="96"/>
      <c r="H30" s="146">
        <v>4600</v>
      </c>
      <c r="I30" s="96">
        <f t="shared" si="0"/>
        <v>34932.69</v>
      </c>
      <c r="J30" s="21"/>
      <c r="K30" s="21"/>
    </row>
    <row r="31" spans="1:11" ht="16.5">
      <c r="A31" s="21"/>
      <c r="B31" s="21"/>
      <c r="C31" s="93"/>
      <c r="D31" s="94">
        <v>42930</v>
      </c>
      <c r="E31" s="97">
        <v>550</v>
      </c>
      <c r="F31" s="98" t="s">
        <v>327</v>
      </c>
      <c r="G31" s="96"/>
      <c r="H31" s="146">
        <v>1000</v>
      </c>
      <c r="I31" s="96">
        <f t="shared" si="0"/>
        <v>33932.69</v>
      </c>
      <c r="J31" s="21"/>
      <c r="K31" s="21"/>
    </row>
    <row r="32" spans="1:11" ht="16.5">
      <c r="A32" s="21"/>
      <c r="B32" s="21"/>
      <c r="C32" s="93"/>
      <c r="D32" s="94">
        <v>42933</v>
      </c>
      <c r="E32" s="97"/>
      <c r="F32" s="98" t="s">
        <v>329</v>
      </c>
      <c r="G32" s="96"/>
      <c r="H32" s="146">
        <v>2542.5</v>
      </c>
      <c r="I32" s="96">
        <f t="shared" si="0"/>
        <v>31390.190000000002</v>
      </c>
      <c r="J32" s="21"/>
      <c r="K32" s="21"/>
    </row>
    <row r="33" spans="1:11" ht="16.5">
      <c r="A33" s="21"/>
      <c r="B33" s="21"/>
      <c r="C33" s="93"/>
      <c r="D33" s="94">
        <v>42933</v>
      </c>
      <c r="E33" s="97"/>
      <c r="F33" s="98" t="s">
        <v>330</v>
      </c>
      <c r="G33" s="96"/>
      <c r="H33" s="146">
        <v>452.23</v>
      </c>
      <c r="I33" s="96">
        <f t="shared" si="0"/>
        <v>30937.960000000003</v>
      </c>
      <c r="J33" s="21"/>
      <c r="K33" s="21"/>
    </row>
    <row r="34" spans="1:11" ht="16.5">
      <c r="A34" s="21"/>
      <c r="B34" s="21"/>
      <c r="C34" s="93"/>
      <c r="D34" s="94">
        <v>42934</v>
      </c>
      <c r="E34" s="97">
        <v>551</v>
      </c>
      <c r="F34" s="98" t="s">
        <v>327</v>
      </c>
      <c r="G34" s="96"/>
      <c r="H34" s="146">
        <v>4600</v>
      </c>
      <c r="I34" s="96">
        <f t="shared" si="0"/>
        <v>26337.960000000003</v>
      </c>
      <c r="J34" s="21"/>
      <c r="K34" s="21"/>
    </row>
    <row r="35" spans="1:11" ht="16.5">
      <c r="A35" s="21"/>
      <c r="B35" s="21"/>
      <c r="C35" s="93"/>
      <c r="D35" s="94">
        <v>42934</v>
      </c>
      <c r="E35" s="97">
        <v>552</v>
      </c>
      <c r="F35" s="98" t="s">
        <v>326</v>
      </c>
      <c r="G35" s="96"/>
      <c r="H35" s="146">
        <v>15501.44</v>
      </c>
      <c r="I35" s="96">
        <f t="shared" si="0"/>
        <v>10836.520000000002</v>
      </c>
      <c r="J35" s="21"/>
      <c r="K35" s="21"/>
    </row>
    <row r="36" spans="1:11" ht="16.5">
      <c r="A36" s="21"/>
      <c r="B36" s="21"/>
      <c r="C36" s="93"/>
      <c r="D36" s="94">
        <v>42934</v>
      </c>
      <c r="E36" s="97">
        <v>553</v>
      </c>
      <c r="F36" s="98" t="s">
        <v>327</v>
      </c>
      <c r="G36" s="96"/>
      <c r="H36" s="146">
        <v>4320</v>
      </c>
      <c r="I36" s="96">
        <f t="shared" si="0"/>
        <v>6516.520000000002</v>
      </c>
      <c r="J36" s="21"/>
      <c r="K36" s="21"/>
    </row>
    <row r="37" spans="1:11" ht="16.5">
      <c r="A37" s="21"/>
      <c r="B37" s="21"/>
      <c r="C37" s="93"/>
      <c r="D37" s="94">
        <v>42943</v>
      </c>
      <c r="E37" s="97"/>
      <c r="F37" s="98" t="s">
        <v>331</v>
      </c>
      <c r="G37" s="96">
        <v>145603.95</v>
      </c>
      <c r="H37" s="146"/>
      <c r="I37" s="96">
        <f t="shared" si="0"/>
        <v>152120.47</v>
      </c>
      <c r="J37" s="21"/>
      <c r="K37" s="21"/>
    </row>
    <row r="38" spans="1:11" ht="16.5">
      <c r="A38" s="21"/>
      <c r="B38" s="21"/>
      <c r="C38" s="93"/>
      <c r="D38" s="94">
        <v>42943</v>
      </c>
      <c r="E38" s="97">
        <v>554</v>
      </c>
      <c r="F38" s="98" t="s">
        <v>327</v>
      </c>
      <c r="G38" s="96"/>
      <c r="H38" s="146">
        <v>3500</v>
      </c>
      <c r="I38" s="96">
        <f t="shared" si="0"/>
        <v>148620.47</v>
      </c>
      <c r="J38" s="21"/>
      <c r="K38" s="21"/>
    </row>
    <row r="39" spans="1:11" ht="16.5">
      <c r="A39" s="21"/>
      <c r="B39" s="21"/>
      <c r="C39" s="93"/>
      <c r="D39" s="94">
        <v>42943</v>
      </c>
      <c r="E39" s="97">
        <v>555</v>
      </c>
      <c r="F39" s="98" t="s">
        <v>327</v>
      </c>
      <c r="G39" s="96"/>
      <c r="H39" s="146">
        <v>3500</v>
      </c>
      <c r="I39" s="96">
        <f t="shared" si="0"/>
        <v>145120.47</v>
      </c>
      <c r="J39" s="21"/>
      <c r="K39" s="21"/>
    </row>
    <row r="40" spans="1:11" ht="16.5">
      <c r="A40" s="21"/>
      <c r="B40" s="21"/>
      <c r="C40" s="93"/>
      <c r="D40" s="94"/>
      <c r="E40" s="97"/>
      <c r="F40" s="98"/>
      <c r="G40" s="96"/>
      <c r="H40" s="146"/>
      <c r="I40" s="96">
        <f t="shared" si="0"/>
        <v>145120.47</v>
      </c>
      <c r="J40" s="21"/>
      <c r="K40" s="21"/>
    </row>
    <row r="41" spans="1:11" ht="16.5">
      <c r="A41" s="21"/>
      <c r="B41" s="21"/>
      <c r="C41" s="93"/>
      <c r="D41" s="94"/>
      <c r="E41" s="97"/>
      <c r="F41" s="98"/>
      <c r="G41" s="96"/>
      <c r="H41" s="146"/>
      <c r="I41" s="96"/>
      <c r="J41" s="21"/>
      <c r="K41" s="21"/>
    </row>
    <row r="42" spans="1:11" ht="16.5">
      <c r="A42" s="21"/>
      <c r="B42" s="21"/>
      <c r="C42" s="10"/>
      <c r="D42" s="167"/>
      <c r="E42" s="168"/>
      <c r="F42" s="169"/>
      <c r="G42" s="170"/>
      <c r="H42" s="183"/>
      <c r="I42" s="170"/>
      <c r="J42" s="21"/>
      <c r="K42" s="21"/>
    </row>
    <row r="43" spans="1:11" ht="16.5">
      <c r="A43" s="21"/>
      <c r="B43" s="21"/>
      <c r="C43" s="10"/>
      <c r="D43" s="167"/>
      <c r="E43" s="168"/>
      <c r="F43" s="169"/>
      <c r="G43" s="170"/>
      <c r="H43" s="183"/>
      <c r="I43" s="170"/>
      <c r="J43" s="21"/>
      <c r="K43" s="21"/>
    </row>
    <row r="44" spans="3:9" ht="16.5">
      <c r="C44" s="166"/>
      <c r="D44" s="167"/>
      <c r="E44" s="168"/>
      <c r="F44" s="169"/>
      <c r="G44" s="170"/>
      <c r="H44" s="171"/>
      <c r="I44" s="170"/>
    </row>
    <row r="45" spans="3:9" ht="16.5">
      <c r="C45" s="166"/>
      <c r="D45" s="167"/>
      <c r="E45" s="168"/>
      <c r="F45" s="169"/>
      <c r="G45" s="170"/>
      <c r="H45" s="171"/>
      <c r="I45" s="170"/>
    </row>
    <row r="46" spans="3:9" ht="16.5">
      <c r="C46" s="166"/>
      <c r="D46" s="167"/>
      <c r="E46" s="168"/>
      <c r="F46" s="169"/>
      <c r="G46" s="170"/>
      <c r="H46" s="171"/>
      <c r="I46" s="170"/>
    </row>
    <row r="47" spans="3:9" ht="16.5">
      <c r="C47" s="166"/>
      <c r="D47" s="167"/>
      <c r="E47" s="168"/>
      <c r="F47" s="169"/>
      <c r="G47" s="170"/>
      <c r="H47" s="171"/>
      <c r="I47" s="170"/>
    </row>
    <row r="48" spans="3:9" ht="16.5">
      <c r="C48" s="166"/>
      <c r="D48" s="167"/>
      <c r="E48" s="168"/>
      <c r="F48" s="169"/>
      <c r="G48" s="170"/>
      <c r="H48" s="171"/>
      <c r="I48" s="170"/>
    </row>
    <row r="49" spans="3:9" ht="16.5">
      <c r="C49" s="166"/>
      <c r="D49" s="167"/>
      <c r="E49" s="168"/>
      <c r="F49" s="169"/>
      <c r="G49" s="170"/>
      <c r="H49" s="171"/>
      <c r="I49" s="170"/>
    </row>
    <row r="50" spans="3:9" ht="16.5">
      <c r="C50" s="166"/>
      <c r="D50" s="167"/>
      <c r="E50" s="168"/>
      <c r="F50" s="169"/>
      <c r="G50" s="170"/>
      <c r="H50" s="172"/>
      <c r="I50" s="170"/>
    </row>
    <row r="51" spans="3:9" ht="16.5">
      <c r="C51" s="166"/>
      <c r="D51" s="167"/>
      <c r="E51" s="168"/>
      <c r="F51" s="169"/>
      <c r="G51" s="170"/>
      <c r="H51" s="172"/>
      <c r="I51" s="170"/>
    </row>
    <row r="52" spans="3:9" ht="16.5">
      <c r="C52" s="166"/>
      <c r="D52" s="167"/>
      <c r="E52" s="168"/>
      <c r="F52" s="169"/>
      <c r="G52" s="170"/>
      <c r="H52" s="172"/>
      <c r="I52" s="170"/>
    </row>
    <row r="53" spans="3:9" ht="16.5">
      <c r="C53" s="166"/>
      <c r="D53" s="167"/>
      <c r="E53" s="168"/>
      <c r="F53" s="169"/>
      <c r="G53" s="170"/>
      <c r="H53" s="172"/>
      <c r="I53" s="170"/>
    </row>
    <row r="54" spans="3:9" ht="16.5">
      <c r="C54" s="166"/>
      <c r="D54" s="167"/>
      <c r="E54" s="168"/>
      <c r="F54" s="169"/>
      <c r="G54" s="170"/>
      <c r="H54" s="172"/>
      <c r="I54" s="170"/>
    </row>
    <row r="55" spans="3:9" ht="16.5">
      <c r="C55" s="166"/>
      <c r="D55" s="167"/>
      <c r="E55" s="168"/>
      <c r="F55" s="169"/>
      <c r="G55" s="170"/>
      <c r="H55" s="172"/>
      <c r="I55" s="170"/>
    </row>
    <row r="56" spans="3:9" ht="16.5">
      <c r="C56" s="166"/>
      <c r="D56" s="167"/>
      <c r="E56" s="168"/>
      <c r="F56" s="169"/>
      <c r="G56" s="170"/>
      <c r="H56" s="172"/>
      <c r="I56" s="170"/>
    </row>
    <row r="57" spans="3:9" ht="16.5">
      <c r="C57" s="166"/>
      <c r="D57" s="167"/>
      <c r="E57" s="168"/>
      <c r="F57" s="169"/>
      <c r="G57" s="170"/>
      <c r="H57" s="172"/>
      <c r="I57" s="170"/>
    </row>
    <row r="58" spans="3:9" ht="16.5">
      <c r="C58" s="166"/>
      <c r="D58" s="167"/>
      <c r="E58" s="168"/>
      <c r="F58" s="169"/>
      <c r="G58" s="170"/>
      <c r="H58" s="172"/>
      <c r="I58" s="170"/>
    </row>
    <row r="59" spans="3:9" ht="16.5">
      <c r="C59" s="166"/>
      <c r="D59" s="167"/>
      <c r="E59" s="168"/>
      <c r="F59" s="169"/>
      <c r="G59" s="170"/>
      <c r="H59" s="172"/>
      <c r="I59" s="170"/>
    </row>
    <row r="60" spans="3:9" ht="9.75" customHeight="1">
      <c r="C60" s="166"/>
      <c r="D60" s="167"/>
      <c r="E60" s="168"/>
      <c r="F60" s="169"/>
      <c r="G60" s="170"/>
      <c r="H60" s="172"/>
      <c r="I60" s="170"/>
    </row>
    <row r="61" spans="3:9" ht="16.5" hidden="1">
      <c r="C61" s="166"/>
      <c r="D61" s="167"/>
      <c r="E61" s="168"/>
      <c r="F61" s="169"/>
      <c r="G61" s="170"/>
      <c r="H61" s="172"/>
      <c r="I61" s="170"/>
    </row>
    <row r="62" spans="3:9" ht="16.5">
      <c r="C62" s="166"/>
      <c r="D62" s="167"/>
      <c r="E62" s="168"/>
      <c r="F62" s="169"/>
      <c r="G62" s="170"/>
      <c r="H62" s="172"/>
      <c r="I62" s="170"/>
    </row>
    <row r="63" spans="3:9" ht="16.5">
      <c r="C63" s="166"/>
      <c r="D63" s="167"/>
      <c r="E63" s="168"/>
      <c r="F63" s="169"/>
      <c r="G63" s="170"/>
      <c r="H63" s="172"/>
      <c r="I63" s="170"/>
    </row>
    <row r="64" spans="3:9" ht="16.5">
      <c r="C64" s="166"/>
      <c r="D64" s="167"/>
      <c r="E64" s="168"/>
      <c r="F64" s="169"/>
      <c r="G64" s="170"/>
      <c r="H64" s="172"/>
      <c r="I64" s="170"/>
    </row>
    <row r="65" spans="3:9" ht="16.5">
      <c r="C65" s="166"/>
      <c r="D65" s="167"/>
      <c r="E65" s="168"/>
      <c r="F65" s="169"/>
      <c r="G65" s="170"/>
      <c r="H65" s="172"/>
      <c r="I65" s="170"/>
    </row>
    <row r="66" spans="3:9" ht="16.5">
      <c r="C66" s="166"/>
      <c r="D66" s="167"/>
      <c r="E66" s="168"/>
      <c r="F66" s="169"/>
      <c r="G66" s="170"/>
      <c r="H66" s="172"/>
      <c r="I66" s="170"/>
    </row>
  </sheetData>
  <sheetProtection/>
  <mergeCells count="4">
    <mergeCell ref="C7:I7"/>
    <mergeCell ref="C8:I8"/>
    <mergeCell ref="C11:I11"/>
    <mergeCell ref="D16:E16"/>
  </mergeCells>
  <printOptions/>
  <pageMargins left="1.05" right="1.07" top="0.7480314960629921" bottom="0.6" header="0.31496062992125984" footer="0.31496062992125984"/>
  <pageSetup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74"/>
  <sheetViews>
    <sheetView tabSelected="1" zoomScalePageLayoutView="0" workbookViewId="0" topLeftCell="A113">
      <selection activeCell="E125" sqref="E125:E134"/>
    </sheetView>
  </sheetViews>
  <sheetFormatPr defaultColWidth="11.421875" defaultRowHeight="12.75"/>
  <cols>
    <col min="3" max="3" width="21.28125" style="0" customWidth="1"/>
    <col min="4" max="4" width="54.140625" style="0" customWidth="1"/>
    <col min="5" max="6" width="19.7109375" style="0" customWidth="1"/>
    <col min="7" max="7" width="29.8515625" style="0" customWidth="1"/>
    <col min="8" max="8" width="0.42578125" style="0" customWidth="1"/>
    <col min="9" max="9" width="12.8515625" style="0" hidden="1" customWidth="1"/>
  </cols>
  <sheetData>
    <row r="3" spans="1:9" ht="12.75">
      <c r="A3" s="24"/>
      <c r="B3" s="24"/>
      <c r="C3" s="24"/>
      <c r="D3" s="24"/>
      <c r="E3" s="25"/>
      <c r="F3" s="25"/>
      <c r="G3" s="25"/>
      <c r="H3" s="25"/>
      <c r="I3" s="24"/>
    </row>
    <row r="4" spans="1:9" ht="12.75">
      <c r="A4" s="24"/>
      <c r="B4" s="24"/>
      <c r="C4" s="24"/>
      <c r="D4" s="24"/>
      <c r="E4" s="25"/>
      <c r="F4" s="25"/>
      <c r="G4" s="25"/>
      <c r="H4" s="25"/>
      <c r="I4" s="24"/>
    </row>
    <row r="5" spans="1:9" ht="12.75">
      <c r="A5" s="24"/>
      <c r="B5" s="24"/>
      <c r="C5" s="24"/>
      <c r="D5" s="24"/>
      <c r="E5" s="25"/>
      <c r="F5" s="25"/>
      <c r="G5" s="25"/>
      <c r="H5" s="25"/>
      <c r="I5" s="24"/>
    </row>
    <row r="6" spans="1:9" ht="12.75">
      <c r="A6" s="24"/>
      <c r="B6" s="24"/>
      <c r="C6" s="24"/>
      <c r="D6" s="24"/>
      <c r="E6" s="25"/>
      <c r="F6" s="25"/>
      <c r="G6" s="25"/>
      <c r="H6" s="25"/>
      <c r="I6" s="24"/>
    </row>
    <row r="7" spans="1:9" ht="12.75">
      <c r="A7" s="24"/>
      <c r="B7" s="24"/>
      <c r="C7" s="24"/>
      <c r="D7" s="24"/>
      <c r="E7" s="25"/>
      <c r="F7" s="25"/>
      <c r="G7" s="25"/>
      <c r="H7" s="25"/>
      <c r="I7" s="24"/>
    </row>
    <row r="8" spans="1:9" ht="18">
      <c r="A8" s="197"/>
      <c r="B8" s="197"/>
      <c r="C8" s="197"/>
      <c r="D8" s="197"/>
      <c r="E8" s="197"/>
      <c r="F8" s="197"/>
      <c r="G8" s="26"/>
      <c r="H8" s="26"/>
      <c r="I8" s="24"/>
    </row>
    <row r="9" spans="1:9" ht="12.75">
      <c r="A9" s="27"/>
      <c r="B9" s="27"/>
      <c r="C9" s="27"/>
      <c r="D9" s="28"/>
      <c r="E9" s="25"/>
      <c r="F9" s="25"/>
      <c r="G9" s="25"/>
      <c r="H9" s="25"/>
      <c r="I9" s="24"/>
    </row>
    <row r="10" spans="1:9" ht="15.75">
      <c r="A10" s="198" t="s">
        <v>306</v>
      </c>
      <c r="B10" s="198"/>
      <c r="C10" s="198"/>
      <c r="D10" s="198"/>
      <c r="E10" s="198"/>
      <c r="F10" s="198"/>
      <c r="G10" s="25"/>
      <c r="H10" s="25"/>
      <c r="I10" s="24"/>
    </row>
    <row r="11" spans="1:9" ht="15.75">
      <c r="A11" s="198" t="s">
        <v>317</v>
      </c>
      <c r="B11" s="198"/>
      <c r="C11" s="198"/>
      <c r="D11" s="198"/>
      <c r="E11" s="198"/>
      <c r="F11" s="198"/>
      <c r="G11" s="25"/>
      <c r="H11" s="25"/>
      <c r="I11" s="24"/>
    </row>
    <row r="12" spans="1:9" ht="15.75">
      <c r="A12" s="198" t="s">
        <v>21</v>
      </c>
      <c r="B12" s="198"/>
      <c r="C12" s="198"/>
      <c r="D12" s="198"/>
      <c r="E12" s="198"/>
      <c r="F12" s="198"/>
      <c r="G12" s="25"/>
      <c r="H12" s="25"/>
      <c r="I12" s="24"/>
    </row>
    <row r="13" spans="1:9" ht="15.75">
      <c r="A13" s="29"/>
      <c r="B13" s="29"/>
      <c r="C13" s="29"/>
      <c r="D13" s="29"/>
      <c r="E13" s="29"/>
      <c r="F13" s="29"/>
      <c r="G13" s="25"/>
      <c r="H13" s="25"/>
      <c r="I13" s="24"/>
    </row>
    <row r="14" spans="1:9" ht="15.75">
      <c r="A14" s="29"/>
      <c r="B14" s="29"/>
      <c r="C14" s="29"/>
      <c r="D14" s="29"/>
      <c r="E14" s="29"/>
      <c r="F14" s="29"/>
      <c r="G14" s="25"/>
      <c r="H14" s="25"/>
      <c r="I14" s="24"/>
    </row>
    <row r="15" spans="1:9" ht="15.75">
      <c r="A15" s="30"/>
      <c r="B15" s="30"/>
      <c r="C15" s="30"/>
      <c r="D15" s="31"/>
      <c r="E15" s="32"/>
      <c r="F15" s="33" t="s">
        <v>22</v>
      </c>
      <c r="G15" s="25"/>
      <c r="H15" s="25"/>
      <c r="I15" s="24"/>
    </row>
    <row r="16" spans="1:9" ht="14.25">
      <c r="A16" s="34" t="s">
        <v>320</v>
      </c>
      <c r="B16" s="34"/>
      <c r="C16" s="35"/>
      <c r="D16" s="36"/>
      <c r="E16" s="37"/>
      <c r="F16" s="38">
        <v>108215007.67</v>
      </c>
      <c r="G16" s="25"/>
      <c r="H16" s="25"/>
      <c r="I16" s="24"/>
    </row>
    <row r="17" spans="1:9" ht="15" thickBot="1">
      <c r="A17" s="34" t="s">
        <v>307</v>
      </c>
      <c r="B17" s="34"/>
      <c r="C17" s="35"/>
      <c r="D17" s="36"/>
      <c r="E17" s="37"/>
      <c r="F17" s="39"/>
      <c r="G17" s="25"/>
      <c r="H17" s="25"/>
      <c r="I17" s="24"/>
    </row>
    <row r="18" spans="1:9" ht="15.75" thickBot="1">
      <c r="A18" s="35" t="s">
        <v>23</v>
      </c>
      <c r="B18" s="35"/>
      <c r="C18" s="30"/>
      <c r="D18" s="31"/>
      <c r="E18" s="37"/>
      <c r="F18" s="40">
        <v>108215007.67</v>
      </c>
      <c r="G18" s="25"/>
      <c r="H18" s="25"/>
      <c r="I18" s="24"/>
    </row>
    <row r="19" spans="1:9" ht="16.5" thickTop="1">
      <c r="A19" s="35"/>
      <c r="B19" s="30"/>
      <c r="C19" s="30"/>
      <c r="D19" s="31"/>
      <c r="E19" s="37"/>
      <c r="F19" s="41"/>
      <c r="G19" s="25"/>
      <c r="H19" s="25"/>
      <c r="I19" s="24"/>
    </row>
    <row r="20" spans="1:9" ht="15.75">
      <c r="A20" s="199" t="s">
        <v>24</v>
      </c>
      <c r="B20" s="199"/>
      <c r="C20" s="199"/>
      <c r="D20" s="199"/>
      <c r="E20" s="199"/>
      <c r="F20" s="41"/>
      <c r="G20" s="43"/>
      <c r="H20" s="25"/>
      <c r="I20" s="24"/>
    </row>
    <row r="21" spans="1:9" ht="15.75">
      <c r="A21" s="44" t="s">
        <v>25</v>
      </c>
      <c r="B21" s="44" t="s">
        <v>26</v>
      </c>
      <c r="C21" s="44" t="s">
        <v>27</v>
      </c>
      <c r="D21" s="45" t="s">
        <v>28</v>
      </c>
      <c r="E21" s="46">
        <v>2017</v>
      </c>
      <c r="F21" s="32"/>
      <c r="G21" s="43"/>
      <c r="H21" s="25"/>
      <c r="I21" s="24"/>
    </row>
    <row r="22" spans="1:9" ht="15.75">
      <c r="A22" s="47" t="s">
        <v>29</v>
      </c>
      <c r="B22" s="45">
        <v>2.1</v>
      </c>
      <c r="C22" s="48"/>
      <c r="D22" s="49" t="s">
        <v>30</v>
      </c>
      <c r="E22" s="50">
        <f>E23+E27+E32+E43</f>
        <v>11166843.720000003</v>
      </c>
      <c r="F22" s="32"/>
      <c r="G22" s="51"/>
      <c r="H22" s="25"/>
      <c r="I22" s="24"/>
    </row>
    <row r="23" spans="1:9" ht="12.75">
      <c r="A23" s="52"/>
      <c r="B23" s="53"/>
      <c r="C23" s="52"/>
      <c r="D23" s="54" t="s">
        <v>31</v>
      </c>
      <c r="E23" s="55">
        <f>E24+E26</f>
        <v>5317415.32</v>
      </c>
      <c r="F23" s="32"/>
      <c r="G23" s="43"/>
      <c r="H23" s="25"/>
      <c r="I23" s="24"/>
    </row>
    <row r="24" spans="1:9" ht="12.75">
      <c r="A24" s="52"/>
      <c r="B24" s="52"/>
      <c r="C24" s="52" t="s">
        <v>115</v>
      </c>
      <c r="D24" s="56" t="s">
        <v>32</v>
      </c>
      <c r="E24" s="57">
        <v>5209415.32</v>
      </c>
      <c r="F24" s="58"/>
      <c r="G24" s="43"/>
      <c r="H24" s="25"/>
      <c r="I24" s="24"/>
    </row>
    <row r="25" spans="1:9" ht="12.75">
      <c r="A25" s="52"/>
      <c r="B25" s="52"/>
      <c r="C25" s="52" t="s">
        <v>148</v>
      </c>
      <c r="D25" s="56" t="s">
        <v>149</v>
      </c>
      <c r="E25" s="57"/>
      <c r="F25" s="58"/>
      <c r="G25" s="43"/>
      <c r="H25" s="25"/>
      <c r="I25" s="24"/>
    </row>
    <row r="26" spans="1:9" ht="12.75">
      <c r="A26" s="52"/>
      <c r="B26" s="52"/>
      <c r="C26" s="52" t="s">
        <v>116</v>
      </c>
      <c r="D26" s="56" t="s">
        <v>33</v>
      </c>
      <c r="E26" s="124">
        <v>108000</v>
      </c>
      <c r="F26" s="58"/>
      <c r="G26" s="43"/>
      <c r="H26" s="25"/>
      <c r="I26" s="24"/>
    </row>
    <row r="27" spans="1:9" ht="12.75">
      <c r="A27" s="52"/>
      <c r="B27" s="53"/>
      <c r="C27" s="52"/>
      <c r="D27" s="54" t="s">
        <v>34</v>
      </c>
      <c r="E27" s="55">
        <f>E28+E31</f>
        <v>74236.69</v>
      </c>
      <c r="F27" s="32"/>
      <c r="G27" s="43"/>
      <c r="H27" s="25"/>
      <c r="I27" s="24"/>
    </row>
    <row r="28" spans="1:9" ht="15">
      <c r="A28" s="52"/>
      <c r="B28" s="52"/>
      <c r="C28" s="52" t="s">
        <v>117</v>
      </c>
      <c r="D28" s="56" t="s">
        <v>35</v>
      </c>
      <c r="E28" s="125">
        <v>62700</v>
      </c>
      <c r="F28" s="32"/>
      <c r="G28" s="43"/>
      <c r="H28" s="25"/>
      <c r="I28" s="24"/>
    </row>
    <row r="29" spans="1:9" ht="12.75">
      <c r="A29" s="52"/>
      <c r="B29" s="52"/>
      <c r="C29" s="52" t="s">
        <v>241</v>
      </c>
      <c r="D29" s="56" t="s">
        <v>84</v>
      </c>
      <c r="E29" s="124"/>
      <c r="F29" s="32"/>
      <c r="G29" s="43"/>
      <c r="H29" s="25"/>
      <c r="I29" s="24"/>
    </row>
    <row r="30" spans="1:9" ht="12.75">
      <c r="A30" s="52"/>
      <c r="B30" s="52"/>
      <c r="C30" s="52" t="s">
        <v>193</v>
      </c>
      <c r="D30" s="56" t="s">
        <v>194</v>
      </c>
      <c r="E30" s="124"/>
      <c r="F30" s="32"/>
      <c r="G30" s="43"/>
      <c r="H30" s="25"/>
      <c r="I30" s="24"/>
    </row>
    <row r="31" spans="1:9" ht="12.75">
      <c r="A31" s="52"/>
      <c r="B31" s="52"/>
      <c r="C31" s="52" t="s">
        <v>242</v>
      </c>
      <c r="D31" s="56" t="s">
        <v>243</v>
      </c>
      <c r="E31" s="124">
        <v>11536.69</v>
      </c>
      <c r="F31" s="32"/>
      <c r="G31" s="43"/>
      <c r="H31" s="25"/>
      <c r="I31" s="24"/>
    </row>
    <row r="32" spans="1:9" ht="12.75">
      <c r="A32" s="53"/>
      <c r="B32" s="53"/>
      <c r="C32" s="53"/>
      <c r="D32" s="54" t="s">
        <v>36</v>
      </c>
      <c r="E32" s="55">
        <f>E34+E35+E36</f>
        <v>4979420</v>
      </c>
      <c r="F32" s="32"/>
      <c r="G32" s="43"/>
      <c r="H32" s="25"/>
      <c r="I32" s="24"/>
    </row>
    <row r="33" spans="1:9" ht="12.75">
      <c r="A33" s="53"/>
      <c r="B33" s="53"/>
      <c r="C33" s="52" t="s">
        <v>198</v>
      </c>
      <c r="D33" s="56" t="s">
        <v>199</v>
      </c>
      <c r="E33" s="57"/>
      <c r="F33" s="32"/>
      <c r="G33" s="43"/>
      <c r="H33" s="25"/>
      <c r="I33" s="24"/>
    </row>
    <row r="34" spans="1:9" ht="12.75">
      <c r="A34" s="52"/>
      <c r="B34" s="52"/>
      <c r="C34" s="52" t="s">
        <v>118</v>
      </c>
      <c r="D34" s="56" t="s">
        <v>37</v>
      </c>
      <c r="E34" s="57">
        <v>101400</v>
      </c>
      <c r="F34" s="32"/>
      <c r="G34" s="43"/>
      <c r="H34" s="25"/>
      <c r="I34" s="24"/>
    </row>
    <row r="35" spans="1:9" ht="12.75">
      <c r="A35" s="52"/>
      <c r="B35" s="52"/>
      <c r="C35" s="52" t="s">
        <v>118</v>
      </c>
      <c r="D35" s="56" t="s">
        <v>267</v>
      </c>
      <c r="E35" s="57">
        <v>2123400</v>
      </c>
      <c r="F35" s="32"/>
      <c r="G35" s="43"/>
      <c r="H35" s="25"/>
      <c r="I35" s="24"/>
    </row>
    <row r="36" spans="1:9" ht="12.75">
      <c r="A36" s="52"/>
      <c r="B36" s="52"/>
      <c r="C36" s="52" t="s">
        <v>119</v>
      </c>
      <c r="D36" s="56" t="s">
        <v>85</v>
      </c>
      <c r="E36" s="57">
        <v>2754620</v>
      </c>
      <c r="F36" s="32"/>
      <c r="G36" s="43"/>
      <c r="H36" s="25"/>
      <c r="I36" s="24"/>
    </row>
    <row r="37" spans="1:9" ht="12.75">
      <c r="A37" s="52"/>
      <c r="B37" s="52"/>
      <c r="C37" s="52" t="s">
        <v>227</v>
      </c>
      <c r="D37" s="56" t="s">
        <v>228</v>
      </c>
      <c r="E37" s="57"/>
      <c r="F37" s="32"/>
      <c r="G37" s="43"/>
      <c r="H37" s="25"/>
      <c r="I37" s="24"/>
    </row>
    <row r="38" spans="1:9" ht="12.75">
      <c r="A38" s="52"/>
      <c r="B38" s="52"/>
      <c r="C38" s="52" t="s">
        <v>150</v>
      </c>
      <c r="D38" s="56" t="s">
        <v>151</v>
      </c>
      <c r="E38" s="124"/>
      <c r="F38" s="32"/>
      <c r="G38" s="43"/>
      <c r="H38" s="25"/>
      <c r="I38" s="24"/>
    </row>
    <row r="39" spans="1:9" ht="12.75">
      <c r="A39" s="52"/>
      <c r="B39" s="52"/>
      <c r="C39" s="52"/>
      <c r="D39" s="54" t="s">
        <v>38</v>
      </c>
      <c r="E39" s="55"/>
      <c r="F39" s="32"/>
      <c r="G39" s="43"/>
      <c r="H39" s="25"/>
      <c r="I39" s="24"/>
    </row>
    <row r="40" spans="1:9" ht="12.75">
      <c r="A40" s="52"/>
      <c r="B40" s="52"/>
      <c r="C40" s="52"/>
      <c r="D40" s="56" t="s">
        <v>39</v>
      </c>
      <c r="E40" s="57"/>
      <c r="F40" s="32"/>
      <c r="G40" s="43"/>
      <c r="H40" s="25"/>
      <c r="I40" s="24"/>
    </row>
    <row r="41" spans="1:9" ht="12.75">
      <c r="A41" s="53"/>
      <c r="B41" s="53"/>
      <c r="C41" s="53"/>
      <c r="D41" s="54" t="s">
        <v>40</v>
      </c>
      <c r="E41" s="55">
        <f>SUM(E42:E42)</f>
        <v>0</v>
      </c>
      <c r="F41" s="32"/>
      <c r="G41" s="43"/>
      <c r="H41" s="25"/>
      <c r="I41" s="24"/>
    </row>
    <row r="42" spans="1:9" ht="12.75">
      <c r="A42" s="52"/>
      <c r="B42" s="52"/>
      <c r="C42" s="52"/>
      <c r="D42" s="56" t="s">
        <v>86</v>
      </c>
      <c r="E42" s="57"/>
      <c r="F42" s="32"/>
      <c r="G42" s="43"/>
      <c r="H42" s="25"/>
      <c r="I42" s="24"/>
    </row>
    <row r="43" spans="1:9" ht="12.75">
      <c r="A43" s="59"/>
      <c r="B43" s="59"/>
      <c r="C43" s="59"/>
      <c r="D43" s="36" t="s">
        <v>41</v>
      </c>
      <c r="E43" s="55">
        <f>SUM(E44:E46)</f>
        <v>795771.71</v>
      </c>
      <c r="F43" s="32"/>
      <c r="G43" s="43"/>
      <c r="H43" s="25"/>
      <c r="I43" s="24"/>
    </row>
    <row r="44" spans="1:9" ht="12.75">
      <c r="A44" s="59"/>
      <c r="B44" s="59"/>
      <c r="C44" s="60" t="s">
        <v>120</v>
      </c>
      <c r="D44" s="31" t="s">
        <v>42</v>
      </c>
      <c r="E44" s="57">
        <v>368295.94</v>
      </c>
      <c r="F44" s="32"/>
      <c r="G44" s="61"/>
      <c r="H44" s="25"/>
      <c r="I44" s="24"/>
    </row>
    <row r="45" spans="1:9" ht="12.75">
      <c r="A45" s="62"/>
      <c r="B45" s="62"/>
      <c r="C45" s="62" t="s">
        <v>121</v>
      </c>
      <c r="D45" s="31" t="s">
        <v>43</v>
      </c>
      <c r="E45" s="57">
        <v>380337.06</v>
      </c>
      <c r="F45" s="32"/>
      <c r="G45" s="43"/>
      <c r="H45" s="25"/>
      <c r="I45" s="24"/>
    </row>
    <row r="46" spans="1:9" ht="12.75">
      <c r="A46" s="62"/>
      <c r="B46" s="62"/>
      <c r="C46" s="62" t="s">
        <v>122</v>
      </c>
      <c r="D46" s="31" t="s">
        <v>44</v>
      </c>
      <c r="E46" s="57">
        <v>47138.71</v>
      </c>
      <c r="F46" s="32"/>
      <c r="G46" s="43"/>
      <c r="H46" s="25"/>
      <c r="I46" s="24"/>
    </row>
    <row r="47" spans="1:9" ht="12.75">
      <c r="A47" s="62"/>
      <c r="B47" s="62"/>
      <c r="C47" s="62"/>
      <c r="D47" s="36" t="s">
        <v>45</v>
      </c>
      <c r="E47" s="32"/>
      <c r="F47" s="180">
        <f>E23+E27+E32+E43</f>
        <v>11166843.720000003</v>
      </c>
      <c r="G47" s="43"/>
      <c r="H47" s="25"/>
      <c r="I47" s="144"/>
    </row>
    <row r="48" spans="1:9" ht="15.75">
      <c r="A48" s="63" t="s">
        <v>46</v>
      </c>
      <c r="B48" s="42">
        <v>2.2</v>
      </c>
      <c r="C48" s="64"/>
      <c r="D48" s="65" t="s">
        <v>47</v>
      </c>
      <c r="E48" s="50">
        <f>E50+E51+E52+E54+E57+E59+E65+E68+E69+E70+E71+E73+E77</f>
        <v>2074281.65</v>
      </c>
      <c r="F48" s="32"/>
      <c r="G48" s="32"/>
      <c r="H48" s="25"/>
      <c r="I48" s="24"/>
    </row>
    <row r="49" spans="1:9" ht="12.75">
      <c r="A49" s="59"/>
      <c r="B49" s="59"/>
      <c r="C49" s="59"/>
      <c r="D49" s="36" t="s">
        <v>48</v>
      </c>
      <c r="E49" s="55"/>
      <c r="F49" s="32"/>
      <c r="G49" s="55"/>
      <c r="H49" s="25"/>
      <c r="I49" s="24"/>
    </row>
    <row r="50" spans="1:9" ht="12.75">
      <c r="A50" s="59"/>
      <c r="B50" s="59"/>
      <c r="C50" s="59" t="s">
        <v>123</v>
      </c>
      <c r="D50" s="31" t="s">
        <v>124</v>
      </c>
      <c r="E50" s="57">
        <v>46.8</v>
      </c>
      <c r="F50" s="37"/>
      <c r="G50" s="55"/>
      <c r="H50" s="25"/>
      <c r="I50" s="24"/>
    </row>
    <row r="51" spans="1:9" ht="12.75">
      <c r="A51" s="59"/>
      <c r="B51" s="59"/>
      <c r="C51" s="59" t="s">
        <v>125</v>
      </c>
      <c r="D51" s="31" t="s">
        <v>87</v>
      </c>
      <c r="E51" s="124">
        <v>115748.19</v>
      </c>
      <c r="F51" s="32"/>
      <c r="G51" s="55"/>
      <c r="H51" s="25"/>
      <c r="I51" s="24"/>
    </row>
    <row r="52" spans="1:9" ht="12.75">
      <c r="A52" s="59"/>
      <c r="B52" s="59"/>
      <c r="C52" s="59" t="s">
        <v>126</v>
      </c>
      <c r="D52" s="36" t="s">
        <v>88</v>
      </c>
      <c r="E52" s="124">
        <v>108083.52</v>
      </c>
      <c r="F52" s="32"/>
      <c r="G52" s="55"/>
      <c r="H52" s="25"/>
      <c r="I52" s="24"/>
    </row>
    <row r="53" spans="1:9" ht="12.75">
      <c r="A53" s="59"/>
      <c r="B53" s="59"/>
      <c r="C53" s="59"/>
      <c r="D53" s="36"/>
      <c r="E53" s="55"/>
      <c r="F53" s="32"/>
      <c r="G53" s="55"/>
      <c r="H53" s="25"/>
      <c r="I53" s="24"/>
    </row>
    <row r="54" spans="1:9" ht="12.75">
      <c r="A54" s="62"/>
      <c r="B54" s="62"/>
      <c r="C54" s="60" t="s">
        <v>127</v>
      </c>
      <c r="D54" s="31" t="s">
        <v>49</v>
      </c>
      <c r="E54" s="124">
        <v>217406.1</v>
      </c>
      <c r="F54" s="32"/>
      <c r="G54" s="43"/>
      <c r="H54" s="25"/>
      <c r="I54" s="24"/>
    </row>
    <row r="55" spans="1:9" ht="12.75">
      <c r="A55" s="62"/>
      <c r="B55" s="62"/>
      <c r="C55" s="60" t="s">
        <v>128</v>
      </c>
      <c r="D55" s="31" t="s">
        <v>50</v>
      </c>
      <c r="E55" s="57"/>
      <c r="F55" s="32"/>
      <c r="G55" s="43"/>
      <c r="H55" s="25"/>
      <c r="I55" s="24"/>
    </row>
    <row r="56" spans="1:9" ht="12.75">
      <c r="A56" s="62"/>
      <c r="B56" s="62"/>
      <c r="C56" s="60" t="s">
        <v>129</v>
      </c>
      <c r="D56" s="31" t="s">
        <v>51</v>
      </c>
      <c r="E56" s="124"/>
      <c r="F56" s="32"/>
      <c r="G56" s="43"/>
      <c r="H56" s="25"/>
      <c r="I56" s="24"/>
    </row>
    <row r="57" spans="1:9" ht="12.75">
      <c r="A57" s="59"/>
      <c r="B57" s="59"/>
      <c r="C57" s="60" t="s">
        <v>130</v>
      </c>
      <c r="D57" s="31" t="s">
        <v>52</v>
      </c>
      <c r="E57" s="124">
        <v>90500</v>
      </c>
      <c r="F57" s="32"/>
      <c r="G57" s="43"/>
      <c r="H57" s="25"/>
      <c r="I57" s="24"/>
    </row>
    <row r="58" spans="1:9" ht="12.75">
      <c r="A58" s="59"/>
      <c r="B58" s="59"/>
      <c r="C58" s="60" t="s">
        <v>174</v>
      </c>
      <c r="D58" s="66" t="s">
        <v>175</v>
      </c>
      <c r="E58" s="124"/>
      <c r="F58" s="32"/>
      <c r="G58" s="43"/>
      <c r="H58" s="25"/>
      <c r="I58" s="24"/>
    </row>
    <row r="59" spans="1:9" ht="12.75">
      <c r="A59" s="59"/>
      <c r="B59" s="59"/>
      <c r="C59" s="60" t="s">
        <v>313</v>
      </c>
      <c r="D59" s="66" t="s">
        <v>314</v>
      </c>
      <c r="E59" s="124">
        <v>10760</v>
      </c>
      <c r="F59" s="32"/>
      <c r="G59" s="43"/>
      <c r="H59" s="25"/>
      <c r="I59" s="24"/>
    </row>
    <row r="60" spans="1:9" ht="12.75">
      <c r="A60" s="59"/>
      <c r="B60" s="59"/>
      <c r="C60" s="60" t="s">
        <v>176</v>
      </c>
      <c r="D60" s="66" t="s">
        <v>177</v>
      </c>
      <c r="E60" s="124"/>
      <c r="F60" s="32"/>
      <c r="G60" s="43"/>
      <c r="H60" s="25"/>
      <c r="I60" s="24"/>
    </row>
    <row r="61" spans="1:9" ht="12.75">
      <c r="A61" s="59"/>
      <c r="B61" s="59"/>
      <c r="C61" s="60" t="s">
        <v>178</v>
      </c>
      <c r="D61" s="66" t="s">
        <v>179</v>
      </c>
      <c r="E61" s="124"/>
      <c r="F61" s="32"/>
      <c r="G61" s="43"/>
      <c r="H61" s="25"/>
      <c r="I61" s="24"/>
    </row>
    <row r="62" spans="1:9" ht="12.75">
      <c r="A62" s="59"/>
      <c r="B62" s="59"/>
      <c r="C62" s="60" t="s">
        <v>247</v>
      </c>
      <c r="D62" s="66" t="s">
        <v>248</v>
      </c>
      <c r="E62" s="124"/>
      <c r="F62" s="32"/>
      <c r="G62" s="43"/>
      <c r="H62" s="25"/>
      <c r="I62" s="24"/>
    </row>
    <row r="63" spans="1:9" ht="12.75">
      <c r="A63" s="59"/>
      <c r="B63" s="59"/>
      <c r="C63" s="60" t="s">
        <v>180</v>
      </c>
      <c r="D63" s="66" t="s">
        <v>181</v>
      </c>
      <c r="E63" s="124"/>
      <c r="F63" s="32"/>
      <c r="G63" s="43"/>
      <c r="H63" s="25"/>
      <c r="I63" s="24"/>
    </row>
    <row r="64" spans="1:9" ht="12.75">
      <c r="A64" s="62"/>
      <c r="B64" s="62"/>
      <c r="C64" s="60" t="s">
        <v>131</v>
      </c>
      <c r="D64" s="31" t="s">
        <v>132</v>
      </c>
      <c r="E64" s="57"/>
      <c r="F64" s="32"/>
      <c r="G64" s="43"/>
      <c r="H64" s="25"/>
      <c r="I64" s="24"/>
    </row>
    <row r="65" spans="1:9" ht="12.75">
      <c r="A65" s="62"/>
      <c r="B65" s="62"/>
      <c r="C65" s="60" t="s">
        <v>133</v>
      </c>
      <c r="D65" s="66" t="s">
        <v>134</v>
      </c>
      <c r="E65" s="124">
        <v>17892.05</v>
      </c>
      <c r="F65" s="32"/>
      <c r="G65" s="43"/>
      <c r="H65" s="25"/>
      <c r="I65" s="24"/>
    </row>
    <row r="66" spans="1:9" ht="12.75">
      <c r="A66" s="62"/>
      <c r="B66" s="62"/>
      <c r="C66" s="60" t="s">
        <v>135</v>
      </c>
      <c r="D66" s="66" t="s">
        <v>53</v>
      </c>
      <c r="E66" s="124"/>
      <c r="F66" s="32"/>
      <c r="G66" s="43"/>
      <c r="H66" s="25"/>
      <c r="I66" s="24"/>
    </row>
    <row r="67" spans="1:9" ht="12.75">
      <c r="A67" s="62"/>
      <c r="B67" s="62"/>
      <c r="C67" s="60" t="s">
        <v>264</v>
      </c>
      <c r="D67" s="66" t="s">
        <v>265</v>
      </c>
      <c r="E67" s="124"/>
      <c r="F67" s="32"/>
      <c r="G67" s="43"/>
      <c r="H67" s="25"/>
      <c r="I67" s="24"/>
    </row>
    <row r="68" spans="1:9" ht="12.75">
      <c r="A68" s="62"/>
      <c r="B68" s="62"/>
      <c r="C68" s="60" t="s">
        <v>310</v>
      </c>
      <c r="D68" s="66" t="s">
        <v>311</v>
      </c>
      <c r="E68" s="126">
        <v>82600</v>
      </c>
      <c r="F68" s="32"/>
      <c r="G68" s="43"/>
      <c r="H68" s="25"/>
      <c r="I68" s="24"/>
    </row>
    <row r="69" spans="1:9" ht="12.75">
      <c r="A69" s="62"/>
      <c r="B69" s="62"/>
      <c r="C69" s="60" t="s">
        <v>136</v>
      </c>
      <c r="D69" s="66" t="s">
        <v>137</v>
      </c>
      <c r="E69" s="57">
        <v>42587.28</v>
      </c>
      <c r="F69" s="32"/>
      <c r="G69" s="43"/>
      <c r="H69" s="25"/>
      <c r="I69" s="24"/>
    </row>
    <row r="70" spans="1:9" ht="12.75">
      <c r="A70" s="62"/>
      <c r="B70" s="62"/>
      <c r="C70" s="60" t="s">
        <v>321</v>
      </c>
      <c r="D70" s="66" t="s">
        <v>322</v>
      </c>
      <c r="E70" s="57">
        <v>30374.07</v>
      </c>
      <c r="F70" s="32"/>
      <c r="G70" s="43"/>
      <c r="H70" s="25"/>
      <c r="I70" s="24"/>
    </row>
    <row r="71" spans="1:9" ht="12.75">
      <c r="A71" s="62"/>
      <c r="B71" s="62"/>
      <c r="C71" s="60" t="s">
        <v>200</v>
      </c>
      <c r="D71" s="66" t="s">
        <v>201</v>
      </c>
      <c r="E71" s="57">
        <v>512.64</v>
      </c>
      <c r="F71" s="32"/>
      <c r="G71" s="43"/>
      <c r="H71" s="25"/>
      <c r="I71" s="24"/>
    </row>
    <row r="72" spans="1:9" ht="12.75">
      <c r="A72" s="62"/>
      <c r="B72" s="59"/>
      <c r="C72" s="60" t="s">
        <v>138</v>
      </c>
      <c r="D72" s="66" t="s">
        <v>139</v>
      </c>
      <c r="E72" s="57"/>
      <c r="F72" s="32"/>
      <c r="G72" s="67"/>
      <c r="H72" s="25"/>
      <c r="I72" s="24"/>
    </row>
    <row r="73" spans="1:9" ht="12.75">
      <c r="A73" s="62"/>
      <c r="B73" s="62"/>
      <c r="C73" s="60" t="s">
        <v>140</v>
      </c>
      <c r="D73" s="66" t="s">
        <v>141</v>
      </c>
      <c r="E73" s="124">
        <v>27671</v>
      </c>
      <c r="F73" s="32"/>
      <c r="G73" s="43"/>
      <c r="H73" s="25"/>
      <c r="I73" s="24"/>
    </row>
    <row r="74" spans="1:9" ht="12.75">
      <c r="A74" s="62"/>
      <c r="B74" s="62"/>
      <c r="C74" s="60" t="s">
        <v>232</v>
      </c>
      <c r="D74" s="66" t="s">
        <v>233</v>
      </c>
      <c r="E74" s="124"/>
      <c r="F74" s="32"/>
      <c r="G74" s="43"/>
      <c r="H74" s="25"/>
      <c r="I74" s="24"/>
    </row>
    <row r="75" spans="1:9" ht="12.75">
      <c r="A75" s="62"/>
      <c r="B75" s="62"/>
      <c r="C75" s="60" t="s">
        <v>218</v>
      </c>
      <c r="D75" s="66" t="s">
        <v>219</v>
      </c>
      <c r="E75" s="124"/>
      <c r="F75" s="32"/>
      <c r="G75" s="43"/>
      <c r="H75" s="25"/>
      <c r="I75" s="24"/>
    </row>
    <row r="76" spans="1:9" ht="12.75">
      <c r="A76" s="59"/>
      <c r="B76" s="59"/>
      <c r="C76" s="60" t="s">
        <v>142</v>
      </c>
      <c r="D76" s="31" t="s">
        <v>143</v>
      </c>
      <c r="E76" s="57"/>
      <c r="F76" s="32"/>
      <c r="G76" s="43"/>
      <c r="H76" s="25"/>
      <c r="I76" s="24"/>
    </row>
    <row r="77" spans="1:9" ht="12.75">
      <c r="A77" s="62"/>
      <c r="B77" s="62"/>
      <c r="C77" s="60" t="s">
        <v>144</v>
      </c>
      <c r="D77" s="31" t="s">
        <v>145</v>
      </c>
      <c r="E77" s="57">
        <v>1330100</v>
      </c>
      <c r="F77" s="32"/>
      <c r="G77" s="43"/>
      <c r="H77" s="25"/>
      <c r="I77" s="24"/>
    </row>
    <row r="78" spans="1:9" ht="12.75">
      <c r="A78" s="62"/>
      <c r="B78" s="62"/>
      <c r="C78" s="60" t="s">
        <v>146</v>
      </c>
      <c r="D78" s="66" t="s">
        <v>147</v>
      </c>
      <c r="E78" s="124"/>
      <c r="F78" s="32"/>
      <c r="G78" s="43"/>
      <c r="H78" s="25"/>
      <c r="I78" s="24"/>
    </row>
    <row r="79" spans="1:9" ht="12.75">
      <c r="A79" s="62"/>
      <c r="B79" s="62"/>
      <c r="C79" s="60" t="s">
        <v>214</v>
      </c>
      <c r="D79" s="66" t="s">
        <v>215</v>
      </c>
      <c r="E79" s="124"/>
      <c r="F79" s="32"/>
      <c r="G79" s="43"/>
      <c r="H79" s="25"/>
      <c r="I79" s="24"/>
    </row>
    <row r="80" spans="1:9" ht="12.75">
      <c r="A80" s="62"/>
      <c r="B80" s="62"/>
      <c r="C80" s="62"/>
      <c r="D80" s="36" t="s">
        <v>54</v>
      </c>
      <c r="E80" s="57"/>
      <c r="F80" s="181">
        <f>E48</f>
        <v>2074281.65</v>
      </c>
      <c r="G80" s="43"/>
      <c r="H80" s="25"/>
      <c r="I80" s="24"/>
    </row>
    <row r="81" spans="1:9" ht="15.75">
      <c r="A81" s="63" t="s">
        <v>55</v>
      </c>
      <c r="B81" s="42">
        <v>2.3</v>
      </c>
      <c r="C81" s="42"/>
      <c r="D81" s="65" t="s">
        <v>56</v>
      </c>
      <c r="E81" s="50">
        <f>E83+E89+E90+E91+E92+E94+E102+E104+E112+E113+E114+E115+E116</f>
        <v>1677771.65</v>
      </c>
      <c r="F81" s="32"/>
      <c r="G81" s="43"/>
      <c r="H81" s="25"/>
      <c r="I81" s="24"/>
    </row>
    <row r="82" spans="1:9" ht="12.75">
      <c r="A82" s="59"/>
      <c r="B82" s="59"/>
      <c r="C82" s="59"/>
      <c r="D82" s="36" t="s">
        <v>57</v>
      </c>
      <c r="E82" s="55"/>
      <c r="F82" s="37"/>
      <c r="G82" s="43"/>
      <c r="H82" s="25"/>
      <c r="I82" s="24"/>
    </row>
    <row r="83" spans="1:9" ht="15">
      <c r="A83" s="62"/>
      <c r="B83" s="62"/>
      <c r="C83" s="60" t="s">
        <v>152</v>
      </c>
      <c r="D83" s="31" t="s">
        <v>58</v>
      </c>
      <c r="E83" s="127">
        <v>146025.04</v>
      </c>
      <c r="F83" s="32"/>
      <c r="G83" s="25"/>
      <c r="H83" s="25"/>
      <c r="I83" s="24"/>
    </row>
    <row r="84" spans="1:9" ht="12.75">
      <c r="A84" s="62"/>
      <c r="B84" s="62"/>
      <c r="C84" s="60" t="s">
        <v>153</v>
      </c>
      <c r="D84" s="31" t="s">
        <v>59</v>
      </c>
      <c r="E84" s="57"/>
      <c r="F84" s="32"/>
      <c r="G84" s="25"/>
      <c r="H84" s="25"/>
      <c r="I84" s="24"/>
    </row>
    <row r="85" spans="1:9" ht="12.75">
      <c r="A85" s="62"/>
      <c r="B85" s="59"/>
      <c r="C85" s="59"/>
      <c r="D85" s="36" t="s">
        <v>89</v>
      </c>
      <c r="E85" s="55"/>
      <c r="F85" s="32"/>
      <c r="G85" s="25"/>
      <c r="H85" s="25"/>
      <c r="I85" s="24"/>
    </row>
    <row r="86" spans="1:9" ht="12.75">
      <c r="A86" s="62"/>
      <c r="B86" s="62"/>
      <c r="C86" s="62"/>
      <c r="D86" s="31" t="s">
        <v>90</v>
      </c>
      <c r="E86" s="57"/>
      <c r="F86" s="32"/>
      <c r="G86" s="25"/>
      <c r="H86" s="25"/>
      <c r="I86" s="24"/>
    </row>
    <row r="87" spans="1:9" ht="12.75">
      <c r="A87" s="59"/>
      <c r="B87" s="59"/>
      <c r="C87" s="59"/>
      <c r="D87" s="36" t="s">
        <v>60</v>
      </c>
      <c r="E87" s="55"/>
      <c r="F87" s="32"/>
      <c r="G87" s="43"/>
      <c r="H87" s="25"/>
      <c r="I87" s="24"/>
    </row>
    <row r="88" spans="1:9" ht="12.75">
      <c r="A88" s="59"/>
      <c r="B88" s="59"/>
      <c r="C88" s="60" t="s">
        <v>154</v>
      </c>
      <c r="D88" s="31" t="s">
        <v>61</v>
      </c>
      <c r="E88" s="57"/>
      <c r="F88" s="32"/>
      <c r="G88" s="43"/>
      <c r="H88" s="25"/>
      <c r="I88" s="24"/>
    </row>
    <row r="89" spans="1:9" ht="12.75">
      <c r="A89" s="62"/>
      <c r="B89" s="62"/>
      <c r="C89" s="60" t="s">
        <v>155</v>
      </c>
      <c r="D89" s="31" t="s">
        <v>62</v>
      </c>
      <c r="E89" s="57">
        <v>3500</v>
      </c>
      <c r="F89" s="32"/>
      <c r="G89" s="43"/>
      <c r="H89" s="25"/>
      <c r="I89" s="24"/>
    </row>
    <row r="90" spans="1:9" ht="12.75">
      <c r="A90" s="62"/>
      <c r="B90" s="62"/>
      <c r="C90" s="60" t="s">
        <v>303</v>
      </c>
      <c r="D90" s="66" t="s">
        <v>304</v>
      </c>
      <c r="E90" s="57">
        <v>630.49</v>
      </c>
      <c r="F90" s="32"/>
      <c r="G90" s="43"/>
      <c r="H90" s="25"/>
      <c r="I90" s="24"/>
    </row>
    <row r="91" spans="1:9" ht="12.75">
      <c r="A91" s="62"/>
      <c r="B91" s="62"/>
      <c r="C91" s="60" t="s">
        <v>323</v>
      </c>
      <c r="D91" s="66" t="s">
        <v>324</v>
      </c>
      <c r="E91" s="57">
        <v>15292.8</v>
      </c>
      <c r="F91" s="32"/>
      <c r="G91" s="43"/>
      <c r="H91" s="25"/>
      <c r="I91" s="24"/>
    </row>
    <row r="92" spans="1:9" ht="12.75">
      <c r="A92" s="62"/>
      <c r="B92" s="62"/>
      <c r="C92" s="60" t="s">
        <v>183</v>
      </c>
      <c r="D92" s="66" t="s">
        <v>222</v>
      </c>
      <c r="E92" s="57">
        <v>13266.28</v>
      </c>
      <c r="F92" s="32"/>
      <c r="G92" s="43"/>
      <c r="H92" s="25"/>
      <c r="I92" s="24"/>
    </row>
    <row r="93" spans="1:9" ht="12.75">
      <c r="A93" s="62"/>
      <c r="B93" s="62"/>
      <c r="C93" s="60" t="s">
        <v>223</v>
      </c>
      <c r="D93" s="66" t="s">
        <v>224</v>
      </c>
      <c r="E93" s="57"/>
      <c r="F93" s="32"/>
      <c r="G93" s="43"/>
      <c r="H93" s="25"/>
      <c r="I93" s="24"/>
    </row>
    <row r="94" spans="1:9" ht="12.75">
      <c r="A94" s="62"/>
      <c r="B94" s="62"/>
      <c r="C94" s="60" t="s">
        <v>202</v>
      </c>
      <c r="D94" s="66" t="s">
        <v>203</v>
      </c>
      <c r="E94" s="57">
        <v>1626.04</v>
      </c>
      <c r="F94" s="32"/>
      <c r="G94" s="43"/>
      <c r="H94" s="25"/>
      <c r="I94" s="24"/>
    </row>
    <row r="95" spans="1:9" ht="12.75">
      <c r="A95" s="62"/>
      <c r="B95" s="62"/>
      <c r="C95" s="60" t="s">
        <v>156</v>
      </c>
      <c r="D95" s="66" t="s">
        <v>63</v>
      </c>
      <c r="E95" s="57"/>
      <c r="F95" s="32"/>
      <c r="G95" s="43"/>
      <c r="H95" s="25"/>
      <c r="I95" s="24"/>
    </row>
    <row r="96" spans="1:9" ht="12.75">
      <c r="A96" s="62"/>
      <c r="B96" s="62"/>
      <c r="C96" s="60" t="s">
        <v>158</v>
      </c>
      <c r="D96" s="66" t="s">
        <v>204</v>
      </c>
      <c r="E96" s="57"/>
      <c r="F96" s="32"/>
      <c r="G96" s="43"/>
      <c r="H96" s="25"/>
      <c r="I96" s="24"/>
    </row>
    <row r="97" spans="1:9" ht="12.75">
      <c r="A97" s="62"/>
      <c r="B97" s="62"/>
      <c r="C97" s="60" t="s">
        <v>159</v>
      </c>
      <c r="D97" s="66" t="s">
        <v>244</v>
      </c>
      <c r="E97" s="57"/>
      <c r="F97" s="32"/>
      <c r="G97" s="43"/>
      <c r="H97" s="25"/>
      <c r="I97" s="24"/>
    </row>
    <row r="98" spans="1:9" ht="12.75">
      <c r="A98" s="62"/>
      <c r="B98" s="62"/>
      <c r="C98" s="60" t="s">
        <v>161</v>
      </c>
      <c r="D98" s="66" t="s">
        <v>160</v>
      </c>
      <c r="E98" s="57"/>
      <c r="F98" s="32"/>
      <c r="G98" s="43"/>
      <c r="H98" s="25"/>
      <c r="I98" s="24"/>
    </row>
    <row r="99" spans="1:9" ht="12.75">
      <c r="A99" s="62"/>
      <c r="B99" s="62"/>
      <c r="C99" s="60" t="s">
        <v>162</v>
      </c>
      <c r="D99" s="66" t="s">
        <v>245</v>
      </c>
      <c r="E99" s="57"/>
      <c r="F99" s="32"/>
      <c r="G99" s="43"/>
      <c r="H99" s="25"/>
      <c r="I99" s="24"/>
    </row>
    <row r="100" spans="1:9" ht="12.75">
      <c r="A100" s="62"/>
      <c r="B100" s="62"/>
      <c r="C100" s="60" t="s">
        <v>205</v>
      </c>
      <c r="D100" s="66" t="s">
        <v>206</v>
      </c>
      <c r="E100" s="57"/>
      <c r="F100" s="32"/>
      <c r="G100" s="43"/>
      <c r="H100" s="25"/>
      <c r="I100" s="24"/>
    </row>
    <row r="101" spans="1:9" ht="25.5">
      <c r="A101" s="59"/>
      <c r="B101" s="59"/>
      <c r="C101" s="59"/>
      <c r="D101" s="68" t="s">
        <v>64</v>
      </c>
      <c r="E101" s="55"/>
      <c r="F101" s="32"/>
      <c r="G101" s="43"/>
      <c r="H101" s="25"/>
      <c r="I101" s="24"/>
    </row>
    <row r="102" spans="1:9" ht="12.75">
      <c r="A102" s="62"/>
      <c r="B102" s="62"/>
      <c r="C102" s="60" t="s">
        <v>157</v>
      </c>
      <c r="D102" s="31" t="s">
        <v>197</v>
      </c>
      <c r="E102" s="126">
        <v>160000</v>
      </c>
      <c r="F102" s="32"/>
      <c r="G102" s="43"/>
      <c r="H102" s="25"/>
      <c r="I102" s="24"/>
    </row>
    <row r="103" spans="1:9" ht="12.75">
      <c r="A103" s="62"/>
      <c r="B103" s="62"/>
      <c r="C103" s="60" t="s">
        <v>220</v>
      </c>
      <c r="D103" s="66" t="s">
        <v>221</v>
      </c>
      <c r="E103" s="126"/>
      <c r="F103" s="32"/>
      <c r="G103" s="43"/>
      <c r="H103" s="25"/>
      <c r="I103" s="24"/>
    </row>
    <row r="104" spans="1:9" ht="12.75">
      <c r="A104" s="62"/>
      <c r="B104" s="62"/>
      <c r="C104" s="60" t="s">
        <v>158</v>
      </c>
      <c r="D104" s="66" t="s">
        <v>65</v>
      </c>
      <c r="E104" s="57">
        <v>9435.02</v>
      </c>
      <c r="F104" s="32"/>
      <c r="G104" s="43"/>
      <c r="H104" s="25"/>
      <c r="I104" s="24"/>
    </row>
    <row r="105" spans="1:9" ht="15.75">
      <c r="A105" s="62"/>
      <c r="B105" s="62"/>
      <c r="C105" s="62"/>
      <c r="D105" s="69" t="s">
        <v>66</v>
      </c>
      <c r="E105" s="55"/>
      <c r="F105" s="32"/>
      <c r="G105" s="43"/>
      <c r="H105" s="25"/>
      <c r="I105" s="24"/>
    </row>
    <row r="106" spans="1:9" ht="12.75">
      <c r="A106" s="62"/>
      <c r="B106" s="62"/>
      <c r="C106" s="62"/>
      <c r="D106" s="66" t="s">
        <v>67</v>
      </c>
      <c r="E106" s="57"/>
      <c r="F106" s="32"/>
      <c r="G106" s="43"/>
      <c r="H106" s="25"/>
      <c r="I106" s="24"/>
    </row>
    <row r="107" spans="1:9" ht="12.75">
      <c r="A107" s="62"/>
      <c r="B107" s="62"/>
      <c r="C107" s="62"/>
      <c r="D107" s="66" t="s">
        <v>68</v>
      </c>
      <c r="E107" s="57"/>
      <c r="F107" s="32"/>
      <c r="G107" s="43"/>
      <c r="H107" s="25"/>
      <c r="I107" s="24"/>
    </row>
    <row r="108" spans="1:9" ht="12.75">
      <c r="A108" s="62"/>
      <c r="B108" s="62"/>
      <c r="C108" s="62"/>
      <c r="D108" s="66" t="s">
        <v>69</v>
      </c>
      <c r="E108" s="57"/>
      <c r="F108" s="32"/>
      <c r="G108" s="43"/>
      <c r="H108" s="25"/>
      <c r="I108" s="24"/>
    </row>
    <row r="109" spans="1:9" ht="12.75">
      <c r="A109" s="62"/>
      <c r="B109" s="59"/>
      <c r="C109" s="62"/>
      <c r="D109" s="67" t="s">
        <v>70</v>
      </c>
      <c r="E109" s="55"/>
      <c r="F109" s="32"/>
      <c r="G109" s="43"/>
      <c r="H109" s="25"/>
      <c r="I109" s="24"/>
    </row>
    <row r="110" spans="1:9" ht="12.75">
      <c r="A110" s="62"/>
      <c r="B110" s="62"/>
      <c r="C110" s="62"/>
      <c r="D110" s="66" t="s">
        <v>71</v>
      </c>
      <c r="E110" s="57"/>
      <c r="F110" s="32"/>
      <c r="G110" s="43"/>
      <c r="H110" s="25"/>
      <c r="I110" s="24"/>
    </row>
    <row r="111" spans="1:9" ht="12.75">
      <c r="A111" s="59"/>
      <c r="B111" s="59"/>
      <c r="C111" s="59"/>
      <c r="D111" s="36" t="s">
        <v>72</v>
      </c>
      <c r="E111" s="55"/>
      <c r="F111" s="32"/>
      <c r="G111" s="43"/>
      <c r="H111" s="25"/>
      <c r="I111" s="24"/>
    </row>
    <row r="112" spans="1:9" ht="12.75">
      <c r="A112" s="62"/>
      <c r="B112" s="62"/>
      <c r="C112" s="60" t="s">
        <v>159</v>
      </c>
      <c r="D112" s="31" t="s">
        <v>73</v>
      </c>
      <c r="E112" s="57">
        <v>13186.88</v>
      </c>
      <c r="F112" s="32"/>
      <c r="G112" s="43"/>
      <c r="H112" s="25"/>
      <c r="I112" s="24"/>
    </row>
    <row r="113" spans="1:9" ht="12.75">
      <c r="A113" s="62"/>
      <c r="B113" s="62"/>
      <c r="C113" s="60" t="s">
        <v>161</v>
      </c>
      <c r="D113" s="66" t="s">
        <v>160</v>
      </c>
      <c r="E113" s="126">
        <v>9819.1</v>
      </c>
      <c r="F113" s="32"/>
      <c r="G113" s="43"/>
      <c r="H113" s="25"/>
      <c r="I113" s="24"/>
    </row>
    <row r="114" spans="1:9" ht="12.75">
      <c r="A114" s="62"/>
      <c r="B114" s="62"/>
      <c r="C114" s="60" t="s">
        <v>162</v>
      </c>
      <c r="D114" s="31" t="s">
        <v>74</v>
      </c>
      <c r="E114" s="57">
        <v>38990</v>
      </c>
      <c r="F114" s="32"/>
      <c r="G114" s="43"/>
      <c r="H114" s="25"/>
      <c r="I114" s="24"/>
    </row>
    <row r="115" spans="1:9" ht="12.75">
      <c r="A115" s="62"/>
      <c r="B115" s="62"/>
      <c r="C115" s="60" t="s">
        <v>205</v>
      </c>
      <c r="D115" s="66" t="s">
        <v>206</v>
      </c>
      <c r="E115" s="57">
        <v>3000</v>
      </c>
      <c r="F115" s="32"/>
      <c r="G115" s="43"/>
      <c r="H115" s="25"/>
      <c r="I115" s="24"/>
    </row>
    <row r="116" spans="1:9" ht="12.75">
      <c r="A116" s="62"/>
      <c r="B116" s="62"/>
      <c r="C116" s="60" t="s">
        <v>205</v>
      </c>
      <c r="D116" s="66" t="s">
        <v>305</v>
      </c>
      <c r="E116" s="57">
        <v>1263000</v>
      </c>
      <c r="F116" s="32"/>
      <c r="G116" s="43"/>
      <c r="H116" s="25"/>
      <c r="I116" s="24"/>
    </row>
    <row r="117" spans="1:9" ht="12.75">
      <c r="A117" s="62"/>
      <c r="B117" s="62"/>
      <c r="C117" s="62"/>
      <c r="D117" s="31"/>
      <c r="E117" s="70"/>
      <c r="F117" s="32"/>
      <c r="G117" s="43"/>
      <c r="H117" s="25"/>
      <c r="I117" s="24"/>
    </row>
    <row r="118" spans="1:9" ht="12.75">
      <c r="A118" s="62"/>
      <c r="B118" s="62"/>
      <c r="C118" s="62"/>
      <c r="D118" s="36" t="s">
        <v>75</v>
      </c>
      <c r="E118" s="70"/>
      <c r="F118" s="180">
        <f>E81</f>
        <v>1677771.65</v>
      </c>
      <c r="G118" s="43"/>
      <c r="H118" s="25"/>
      <c r="I118" s="24"/>
    </row>
    <row r="119" spans="1:9" ht="15.75">
      <c r="A119" s="177" t="s">
        <v>207</v>
      </c>
      <c r="B119" s="178"/>
      <c r="C119" s="178"/>
      <c r="D119" s="179" t="s">
        <v>208</v>
      </c>
      <c r="E119" s="176">
        <f>E120+E121</f>
        <v>32800</v>
      </c>
      <c r="F119" s="140"/>
      <c r="G119" s="43"/>
      <c r="H119" s="25"/>
      <c r="I119" s="24"/>
    </row>
    <row r="120" spans="1:9" ht="12.75">
      <c r="A120" s="62"/>
      <c r="B120" s="62"/>
      <c r="C120" s="60" t="s">
        <v>316</v>
      </c>
      <c r="D120" s="31" t="s">
        <v>312</v>
      </c>
      <c r="E120" s="70">
        <v>32800</v>
      </c>
      <c r="F120" s="140"/>
      <c r="G120" s="43"/>
      <c r="H120" s="25"/>
      <c r="I120" s="24"/>
    </row>
    <row r="121" spans="1:9" ht="12.75">
      <c r="A121" s="62"/>
      <c r="B121" s="62"/>
      <c r="C121" s="60" t="s">
        <v>209</v>
      </c>
      <c r="D121" s="66" t="s">
        <v>210</v>
      </c>
      <c r="E121" s="70"/>
      <c r="F121" s="140"/>
      <c r="G121" s="43"/>
      <c r="H121" s="25"/>
      <c r="I121" s="24"/>
    </row>
    <row r="122" spans="1:9" ht="12.75">
      <c r="A122" s="62"/>
      <c r="B122" s="62"/>
      <c r="C122" s="62"/>
      <c r="D122" s="36" t="s">
        <v>211</v>
      </c>
      <c r="E122" s="70"/>
      <c r="F122" s="182">
        <f>E119</f>
        <v>32800</v>
      </c>
      <c r="G122" s="43"/>
      <c r="H122" s="25"/>
      <c r="I122" s="24"/>
    </row>
    <row r="123" spans="1:9" ht="15.75">
      <c r="A123" s="177" t="s">
        <v>76</v>
      </c>
      <c r="B123" s="178"/>
      <c r="C123" s="178"/>
      <c r="D123" s="179" t="s">
        <v>77</v>
      </c>
      <c r="E123" s="175">
        <f>E125+E126+E133</f>
        <v>0</v>
      </c>
      <c r="G123" s="43"/>
      <c r="H123" s="25"/>
      <c r="I123" s="24"/>
    </row>
    <row r="124" spans="1:9" ht="12.75">
      <c r="A124" s="62"/>
      <c r="B124" s="59">
        <v>61</v>
      </c>
      <c r="C124" s="62"/>
      <c r="D124" s="36" t="s">
        <v>78</v>
      </c>
      <c r="E124" s="32"/>
      <c r="G124" s="43"/>
      <c r="H124" s="71"/>
      <c r="I124" s="24"/>
    </row>
    <row r="125" spans="1:9" ht="12.75">
      <c r="A125" s="62"/>
      <c r="B125" s="62"/>
      <c r="C125" s="60" t="s">
        <v>163</v>
      </c>
      <c r="D125" s="31" t="s">
        <v>164</v>
      </c>
      <c r="E125" s="57"/>
      <c r="F125" s="32"/>
      <c r="G125" s="43"/>
      <c r="H125" s="71"/>
      <c r="I125" s="24"/>
    </row>
    <row r="126" spans="1:9" ht="12.75">
      <c r="A126" s="62"/>
      <c r="B126" s="62"/>
      <c r="C126" s="60" t="s">
        <v>165</v>
      </c>
      <c r="D126" s="31" t="s">
        <v>166</v>
      </c>
      <c r="E126" s="126"/>
      <c r="G126" s="43"/>
      <c r="H126" s="71"/>
      <c r="I126" s="24"/>
    </row>
    <row r="127" spans="1:9" ht="12.75">
      <c r="A127" s="62"/>
      <c r="B127" s="62"/>
      <c r="C127" s="60" t="s">
        <v>167</v>
      </c>
      <c r="D127" s="31" t="s">
        <v>168</v>
      </c>
      <c r="E127" s="126"/>
      <c r="F127" s="103"/>
      <c r="G127" s="43"/>
      <c r="H127" s="71"/>
      <c r="I127" s="24"/>
    </row>
    <row r="128" spans="1:9" ht="12.75">
      <c r="A128" s="62"/>
      <c r="B128" s="62"/>
      <c r="C128" s="60" t="s">
        <v>169</v>
      </c>
      <c r="D128" s="66" t="s">
        <v>170</v>
      </c>
      <c r="E128" s="57"/>
      <c r="F128" s="32"/>
      <c r="G128" s="43"/>
      <c r="H128" s="71"/>
      <c r="I128" s="24"/>
    </row>
    <row r="129" spans="1:9" ht="12.75">
      <c r="A129" s="62"/>
      <c r="B129" s="62"/>
      <c r="C129" s="60" t="s">
        <v>225</v>
      </c>
      <c r="D129" s="66" t="s">
        <v>226</v>
      </c>
      <c r="E129" s="57"/>
      <c r="F129" s="32"/>
      <c r="G129" s="43"/>
      <c r="H129" s="71"/>
      <c r="I129" s="24"/>
    </row>
    <row r="130" spans="1:9" ht="12.75">
      <c r="A130" s="62"/>
      <c r="B130" s="62"/>
      <c r="C130" s="60" t="s">
        <v>171</v>
      </c>
      <c r="D130" s="66" t="s">
        <v>172</v>
      </c>
      <c r="G130" s="43"/>
      <c r="H130" s="71"/>
      <c r="I130" s="24"/>
    </row>
    <row r="131" spans="1:9" ht="12.75">
      <c r="A131" s="62"/>
      <c r="B131" s="62"/>
      <c r="C131" s="60" t="s">
        <v>212</v>
      </c>
      <c r="D131" s="66" t="s">
        <v>213</v>
      </c>
      <c r="G131" s="43"/>
      <c r="H131" s="71"/>
      <c r="I131" s="24"/>
    </row>
    <row r="132" spans="1:9" ht="12.75">
      <c r="A132" s="62"/>
      <c r="B132" s="62"/>
      <c r="C132" s="60" t="s">
        <v>229</v>
      </c>
      <c r="D132" s="66" t="s">
        <v>230</v>
      </c>
      <c r="E132" s="103"/>
      <c r="G132" s="43"/>
      <c r="H132" s="71"/>
      <c r="I132" s="24"/>
    </row>
    <row r="133" spans="1:9" ht="12.75">
      <c r="A133" s="62"/>
      <c r="B133" s="62"/>
      <c r="C133" s="60" t="s">
        <v>195</v>
      </c>
      <c r="D133" s="66" t="s">
        <v>196</v>
      </c>
      <c r="E133" s="126"/>
      <c r="F133" s="103"/>
      <c r="G133" s="43"/>
      <c r="H133" s="71"/>
      <c r="I133" s="24"/>
    </row>
    <row r="134" spans="1:9" ht="12.75">
      <c r="A134" s="62"/>
      <c r="B134" s="62"/>
      <c r="C134" s="62"/>
      <c r="D134" s="36" t="s">
        <v>79</v>
      </c>
      <c r="E134" s="57"/>
      <c r="F134" s="180">
        <f>E123</f>
        <v>0</v>
      </c>
      <c r="G134" s="43"/>
      <c r="H134" s="71"/>
      <c r="I134" s="24"/>
    </row>
    <row r="135" spans="1:9" ht="12.75">
      <c r="A135" s="62"/>
      <c r="B135" s="62"/>
      <c r="C135" s="62"/>
      <c r="D135" s="36"/>
      <c r="E135" s="57"/>
      <c r="F135" s="32"/>
      <c r="G135" s="43"/>
      <c r="H135" s="71"/>
      <c r="I135" s="24"/>
    </row>
    <row r="136" spans="1:9" ht="15.75">
      <c r="A136" s="72"/>
      <c r="B136" s="72"/>
      <c r="C136" s="72"/>
      <c r="D136" s="65" t="s">
        <v>80</v>
      </c>
      <c r="E136" s="73"/>
      <c r="F136" s="74">
        <f>F47+F80+F118+F122+F134</f>
        <v>14951697.020000003</v>
      </c>
      <c r="G136" s="43"/>
      <c r="H136" s="25"/>
      <c r="I136" s="24"/>
    </row>
    <row r="137" spans="1:9" ht="16.5" thickBot="1">
      <c r="A137" s="72"/>
      <c r="B137" s="72"/>
      <c r="C137" s="72"/>
      <c r="D137" s="65" t="s">
        <v>81</v>
      </c>
      <c r="E137" s="73"/>
      <c r="F137" s="75">
        <f>F18-F136</f>
        <v>93263310.65</v>
      </c>
      <c r="G137" s="43"/>
      <c r="H137" s="25"/>
      <c r="I137" s="24"/>
    </row>
    <row r="138" spans="1:9" ht="13.5" thickTop="1">
      <c r="A138" s="24"/>
      <c r="B138" s="24"/>
      <c r="C138" s="24"/>
      <c r="D138" s="76"/>
      <c r="E138" s="25"/>
      <c r="F138" s="25"/>
      <c r="G138" s="25"/>
      <c r="H138" s="25"/>
      <c r="I138" s="24"/>
    </row>
    <row r="139" spans="1:9" ht="12.75">
      <c r="A139" s="24"/>
      <c r="B139" s="24"/>
      <c r="C139" s="24"/>
      <c r="D139" s="77" t="s">
        <v>82</v>
      </c>
      <c r="E139" s="25"/>
      <c r="F139" s="25"/>
      <c r="G139" s="25"/>
      <c r="H139" s="25"/>
      <c r="I139" s="24"/>
    </row>
    <row r="140" spans="1:9" ht="12.75">
      <c r="A140" s="24"/>
      <c r="B140" s="24"/>
      <c r="C140" s="24"/>
      <c r="D140" s="78"/>
      <c r="E140" s="25"/>
      <c r="F140" s="25"/>
      <c r="G140" s="25"/>
      <c r="H140" s="25"/>
      <c r="I140" s="24"/>
    </row>
    <row r="141" spans="1:9" ht="12.75">
      <c r="A141" s="24"/>
      <c r="B141" s="24"/>
      <c r="C141" s="24"/>
      <c r="D141" s="24"/>
      <c r="E141" s="25"/>
      <c r="F141" s="71"/>
      <c r="G141" s="25"/>
      <c r="H141" s="79"/>
      <c r="I141" s="24"/>
    </row>
    <row r="142" spans="1:9" ht="12.75">
      <c r="A142" s="24"/>
      <c r="B142" s="24"/>
      <c r="C142" s="24"/>
      <c r="D142" s="24"/>
      <c r="E142" s="25"/>
      <c r="F142" s="25"/>
      <c r="G142" s="25"/>
      <c r="H142" s="25"/>
      <c r="I142" s="24"/>
    </row>
    <row r="143" spans="1:9" ht="12.75">
      <c r="A143" s="24"/>
      <c r="B143" s="24"/>
      <c r="C143" s="24"/>
      <c r="D143" s="24"/>
      <c r="E143" s="25"/>
      <c r="F143" s="25"/>
      <c r="G143" s="25"/>
      <c r="H143" s="25"/>
      <c r="I143" s="24"/>
    </row>
    <row r="144" spans="1:9" ht="12.75">
      <c r="A144" s="24"/>
      <c r="B144" s="24"/>
      <c r="C144" s="24"/>
      <c r="D144" s="24"/>
      <c r="E144" s="25"/>
      <c r="F144" s="25"/>
      <c r="G144" s="25"/>
      <c r="H144" s="25"/>
      <c r="I144" s="24"/>
    </row>
    <row r="145" spans="1:9" ht="12.75">
      <c r="A145" s="24"/>
      <c r="B145" s="24"/>
      <c r="C145" s="24"/>
      <c r="D145" s="24"/>
      <c r="E145" s="25"/>
      <c r="F145" s="25"/>
      <c r="G145" s="25"/>
      <c r="H145" s="25"/>
      <c r="I145" s="24"/>
    </row>
    <row r="146" spans="1:9" ht="12.75">
      <c r="A146" s="24"/>
      <c r="B146" s="24"/>
      <c r="C146" s="24"/>
      <c r="D146" s="24"/>
      <c r="E146" s="25"/>
      <c r="F146" s="25"/>
      <c r="G146" s="25"/>
      <c r="H146" s="25"/>
      <c r="I146" s="24"/>
    </row>
    <row r="147" spans="1:9" ht="12.75">
      <c r="A147" s="24"/>
      <c r="B147" s="24"/>
      <c r="C147" s="24"/>
      <c r="D147" s="24"/>
      <c r="E147" s="25"/>
      <c r="F147" s="25"/>
      <c r="G147" s="25"/>
      <c r="H147" s="25"/>
      <c r="I147" s="24"/>
    </row>
    <row r="148" spans="1:9" ht="12.75">
      <c r="A148" s="24"/>
      <c r="B148" s="24"/>
      <c r="C148" s="24"/>
      <c r="D148" s="24"/>
      <c r="E148" s="25"/>
      <c r="F148" s="25"/>
      <c r="G148" s="25"/>
      <c r="H148" s="25"/>
      <c r="I148" s="24"/>
    </row>
    <row r="149" spans="1:9" ht="12.75">
      <c r="A149" s="24"/>
      <c r="B149" s="24"/>
      <c r="C149" s="24"/>
      <c r="D149" s="24"/>
      <c r="E149" s="25"/>
      <c r="F149" s="25"/>
      <c r="G149" s="25"/>
      <c r="H149" s="25"/>
      <c r="I149" s="24"/>
    </row>
    <row r="150" spans="1:9" ht="12.75">
      <c r="A150" s="24"/>
      <c r="B150" s="24"/>
      <c r="C150" s="24"/>
      <c r="D150" s="24"/>
      <c r="E150" s="25"/>
      <c r="F150" s="25"/>
      <c r="G150" s="25"/>
      <c r="H150" s="25"/>
      <c r="I150" s="24"/>
    </row>
    <row r="151" spans="1:9" ht="12.75">
      <c r="A151" s="24"/>
      <c r="B151" s="24"/>
      <c r="C151" s="24"/>
      <c r="D151" s="24"/>
      <c r="E151" s="25"/>
      <c r="F151" s="25"/>
      <c r="G151" s="25"/>
      <c r="H151" s="25"/>
      <c r="I151" s="24"/>
    </row>
    <row r="152" spans="1:9" ht="12.75">
      <c r="A152" s="24"/>
      <c r="B152" s="24"/>
      <c r="C152" s="24"/>
      <c r="D152" s="24"/>
      <c r="E152" s="25"/>
      <c r="F152" s="25"/>
      <c r="G152" s="25"/>
      <c r="H152" s="25"/>
      <c r="I152" s="24"/>
    </row>
    <row r="153" spans="1:9" ht="12.75">
      <c r="A153" s="24"/>
      <c r="B153" s="24"/>
      <c r="C153" s="24"/>
      <c r="D153" s="24"/>
      <c r="E153" s="25"/>
      <c r="F153" s="25"/>
      <c r="G153" s="196"/>
      <c r="H153" s="196"/>
      <c r="I153" s="196"/>
    </row>
    <row r="154" spans="1:9" ht="12.75">
      <c r="A154" s="24"/>
      <c r="B154" s="24"/>
      <c r="C154" s="24"/>
      <c r="D154" s="24"/>
      <c r="E154" s="25"/>
      <c r="F154" s="25"/>
      <c r="G154" s="196"/>
      <c r="H154" s="196"/>
      <c r="I154" s="196"/>
    </row>
    <row r="155" spans="1:9" ht="12.75">
      <c r="A155" s="24"/>
      <c r="B155" s="24"/>
      <c r="C155" s="24"/>
      <c r="D155" s="24"/>
      <c r="E155" s="25"/>
      <c r="F155" s="25"/>
      <c r="G155" s="196"/>
      <c r="H155" s="196"/>
      <c r="I155" s="196"/>
    </row>
    <row r="156" spans="1:9" ht="12.75">
      <c r="A156" s="24"/>
      <c r="B156" s="24"/>
      <c r="C156" s="24"/>
      <c r="D156" s="24"/>
      <c r="E156" s="25"/>
      <c r="F156" s="25"/>
      <c r="G156" s="25"/>
      <c r="H156" s="25"/>
      <c r="I156" s="24"/>
    </row>
    <row r="157" spans="1:9" ht="12.75">
      <c r="A157" s="24"/>
      <c r="B157" s="24"/>
      <c r="C157" s="24"/>
      <c r="D157" s="24"/>
      <c r="E157" s="25"/>
      <c r="F157" s="25"/>
      <c r="G157" s="25"/>
      <c r="H157" s="25"/>
      <c r="I157" s="24"/>
    </row>
    <row r="158" spans="1:9" ht="12.75">
      <c r="A158" s="24"/>
      <c r="B158" s="24"/>
      <c r="C158" s="24"/>
      <c r="D158" s="24"/>
      <c r="E158" s="25"/>
      <c r="F158" s="25"/>
      <c r="G158" s="79"/>
      <c r="H158" s="79"/>
      <c r="I158" s="24"/>
    </row>
    <row r="159" spans="1:9" ht="12.75">
      <c r="A159" s="24"/>
      <c r="B159" s="24"/>
      <c r="C159" s="24"/>
      <c r="D159" s="24"/>
      <c r="E159" s="25"/>
      <c r="F159" s="25"/>
      <c r="G159" s="25"/>
      <c r="H159" s="25"/>
      <c r="I159" s="80"/>
    </row>
    <row r="160" spans="1:9" ht="12.75">
      <c r="A160" s="24"/>
      <c r="B160" s="24"/>
      <c r="C160" s="24"/>
      <c r="D160" s="24"/>
      <c r="E160" s="25"/>
      <c r="F160" s="25"/>
      <c r="G160" s="25"/>
      <c r="H160" s="25"/>
      <c r="I160" s="80"/>
    </row>
    <row r="161" spans="1:9" ht="12.75">
      <c r="A161" s="24"/>
      <c r="B161" s="24"/>
      <c r="C161" s="24"/>
      <c r="D161" s="24"/>
      <c r="E161" s="25"/>
      <c r="F161" s="25"/>
      <c r="G161" s="25"/>
      <c r="H161" s="25"/>
      <c r="I161" s="80"/>
    </row>
    <row r="162" spans="1:9" ht="12.75">
      <c r="A162" s="24"/>
      <c r="B162" s="24"/>
      <c r="C162" s="24"/>
      <c r="D162" s="24"/>
      <c r="E162" s="25"/>
      <c r="F162" s="25"/>
      <c r="G162" s="25"/>
      <c r="H162" s="25"/>
      <c r="I162" s="80"/>
    </row>
    <row r="163" spans="1:9" ht="12.75">
      <c r="A163" s="24"/>
      <c r="B163" s="24"/>
      <c r="C163" s="24"/>
      <c r="D163" s="24"/>
      <c r="E163" s="25"/>
      <c r="F163" s="25"/>
      <c r="G163" s="25"/>
      <c r="H163" s="25"/>
      <c r="I163" s="80"/>
    </row>
    <row r="164" spans="1:9" ht="12.75">
      <c r="A164" s="24"/>
      <c r="B164" s="24"/>
      <c r="C164" s="24"/>
      <c r="D164" s="24"/>
      <c r="E164" s="25"/>
      <c r="F164" s="25"/>
      <c r="G164" s="79"/>
      <c r="H164" s="79"/>
      <c r="I164" s="80"/>
    </row>
    <row r="165" spans="1:9" ht="12.75">
      <c r="A165" s="24"/>
      <c r="B165" s="24"/>
      <c r="C165" s="24"/>
      <c r="D165" s="24"/>
      <c r="E165" s="25"/>
      <c r="F165" s="25"/>
      <c r="G165" s="79"/>
      <c r="H165" s="79"/>
      <c r="I165" s="80"/>
    </row>
    <row r="166" spans="1:9" ht="12.75">
      <c r="A166" s="24"/>
      <c r="B166" s="24"/>
      <c r="C166" s="24"/>
      <c r="D166" s="24"/>
      <c r="E166" s="25"/>
      <c r="F166" s="25"/>
      <c r="G166" s="25"/>
      <c r="H166" s="81"/>
      <c r="I166" s="24"/>
    </row>
    <row r="167" spans="1:9" ht="12.75">
      <c r="A167" s="24"/>
      <c r="B167" s="24"/>
      <c r="C167" s="24"/>
      <c r="D167" s="24"/>
      <c r="E167" s="25"/>
      <c r="F167" s="25"/>
      <c r="G167" s="25"/>
      <c r="H167" s="25"/>
      <c r="I167" s="24"/>
    </row>
    <row r="168" spans="1:9" ht="12.75">
      <c r="A168" s="24"/>
      <c r="B168" s="24"/>
      <c r="C168" s="24"/>
      <c r="D168" s="24"/>
      <c r="E168" s="25"/>
      <c r="F168" s="25"/>
      <c r="G168" s="25"/>
      <c r="H168" s="25"/>
      <c r="I168" s="24"/>
    </row>
    <row r="169" spans="1:9" ht="12.75">
      <c r="A169" s="24"/>
      <c r="B169" s="24"/>
      <c r="C169" s="24"/>
      <c r="D169" s="24"/>
      <c r="E169" s="25"/>
      <c r="F169" s="25"/>
      <c r="G169" s="25"/>
      <c r="H169" s="25"/>
      <c r="I169" s="24"/>
    </row>
    <row r="170" spans="1:9" ht="12.75">
      <c r="A170" s="24"/>
      <c r="B170" s="24"/>
      <c r="C170" s="24"/>
      <c r="D170" s="24"/>
      <c r="E170" s="25"/>
      <c r="F170" s="25"/>
      <c r="G170" s="25"/>
      <c r="H170" s="25"/>
      <c r="I170" s="24"/>
    </row>
    <row r="171" spans="1:9" ht="12.75">
      <c r="A171" s="24"/>
      <c r="B171" s="24"/>
      <c r="C171" s="24"/>
      <c r="D171" s="24"/>
      <c r="E171" s="25"/>
      <c r="F171" s="25"/>
      <c r="G171" s="25"/>
      <c r="H171" s="25"/>
      <c r="I171" s="24"/>
    </row>
    <row r="172" spans="1:9" ht="12.75">
      <c r="A172" s="24"/>
      <c r="B172" s="24"/>
      <c r="C172" s="24"/>
      <c r="D172" s="24"/>
      <c r="E172" s="25"/>
      <c r="F172" s="25"/>
      <c r="G172" s="25"/>
      <c r="H172" s="25"/>
      <c r="I172" s="24"/>
    </row>
    <row r="173" spans="1:9" ht="12.75">
      <c r="A173" s="24"/>
      <c r="B173" s="24"/>
      <c r="C173" s="24"/>
      <c r="D173" s="24"/>
      <c r="E173" s="25"/>
      <c r="F173" s="25"/>
      <c r="G173" s="25"/>
      <c r="H173" s="25"/>
      <c r="I173" s="24"/>
    </row>
    <row r="174" spans="1:9" ht="12.75">
      <c r="A174" s="24"/>
      <c r="B174" s="24"/>
      <c r="C174" s="24"/>
      <c r="D174" s="24"/>
      <c r="E174" s="25"/>
      <c r="F174" s="25"/>
      <c r="G174" s="25"/>
      <c r="H174" s="25"/>
      <c r="I174" s="24"/>
    </row>
  </sheetData>
  <sheetProtection/>
  <mergeCells count="8">
    <mergeCell ref="G154:I154"/>
    <mergeCell ref="G155:I155"/>
    <mergeCell ref="A8:F8"/>
    <mergeCell ref="A10:F10"/>
    <mergeCell ref="A11:F11"/>
    <mergeCell ref="A12:F12"/>
    <mergeCell ref="A20:E20"/>
    <mergeCell ref="G153:I153"/>
  </mergeCells>
  <printOptions/>
  <pageMargins left="0.5511811023622047" right="0.17" top="0.7480314960629921" bottom="0.7480314960629921" header="0.31496062992125984" footer="0.31496062992125984"/>
  <pageSetup horizontalDpi="600" verticalDpi="600" orientation="portrait" paperSize="9" scale="70" r:id="rId2"/>
  <rowBreaks count="2" manualBreakCount="2">
    <brk id="79" max="5" man="1"/>
    <brk id="144" max="255" man="1"/>
  </rowBreaks>
  <colBreaks count="2" manualBreakCount="2">
    <brk id="6" max="121" man="1"/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2"/>
  <sheetViews>
    <sheetView view="pageBreakPreview" zoomScale="60" zoomScalePageLayoutView="0" workbookViewId="0" topLeftCell="A1">
      <selection activeCell="I17" sqref="I17"/>
    </sheetView>
  </sheetViews>
  <sheetFormatPr defaultColWidth="11.421875" defaultRowHeight="12.75"/>
  <sheetData>
    <row r="1" ht="12.75">
      <c r="A1" t="s">
        <v>92</v>
      </c>
    </row>
    <row r="22" ht="12.75">
      <c r="A22" t="s">
        <v>93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O35"/>
  <sheetViews>
    <sheetView view="pageBreakPreview" zoomScale="60" zoomScalePageLayoutView="0" workbookViewId="0" topLeftCell="B1">
      <selection activeCell="L33" sqref="L33"/>
    </sheetView>
  </sheetViews>
  <sheetFormatPr defaultColWidth="11.421875" defaultRowHeight="12.75"/>
  <cols>
    <col min="1" max="1" width="6.8515625" style="0" customWidth="1"/>
    <col min="2" max="2" width="50.8515625" style="0" customWidth="1"/>
    <col min="3" max="3" width="36.00390625" style="0" customWidth="1"/>
    <col min="5" max="5" width="12.00390625" style="0" hidden="1" customWidth="1"/>
    <col min="6" max="6" width="15.00390625" style="0" bestFit="1" customWidth="1"/>
    <col min="7" max="7" width="11.57421875" style="0" bestFit="1" customWidth="1"/>
    <col min="12" max="12" width="11.57421875" style="0" bestFit="1" customWidth="1"/>
  </cols>
  <sheetData>
    <row r="6" spans="2:3" ht="18.75">
      <c r="B6" s="200" t="s">
        <v>94</v>
      </c>
      <c r="C6" s="200"/>
    </row>
    <row r="7" spans="2:3" ht="18.75">
      <c r="B7" s="201" t="s">
        <v>95</v>
      </c>
      <c r="C7" s="201"/>
    </row>
    <row r="8" spans="2:3" ht="18.75">
      <c r="B8" s="201" t="s">
        <v>315</v>
      </c>
      <c r="C8" s="201"/>
    </row>
    <row r="9" ht="13.5" thickBot="1"/>
    <row r="10" spans="2:3" ht="15">
      <c r="B10" s="99" t="s">
        <v>96</v>
      </c>
      <c r="C10" s="100" t="s">
        <v>97</v>
      </c>
    </row>
    <row r="11" spans="2:3" ht="15">
      <c r="B11" s="101" t="s">
        <v>98</v>
      </c>
      <c r="C11" s="99"/>
    </row>
    <row r="12" spans="2:3" ht="15">
      <c r="B12" s="102" t="s">
        <v>99</v>
      </c>
      <c r="C12" s="139">
        <v>450</v>
      </c>
    </row>
    <row r="13" spans="2:3" ht="15">
      <c r="B13" s="102" t="s">
        <v>113</v>
      </c>
      <c r="C13" s="141">
        <v>282214</v>
      </c>
    </row>
    <row r="14" spans="2:3" ht="15">
      <c r="B14" s="102" t="s">
        <v>114</v>
      </c>
      <c r="C14" s="141">
        <v>7000</v>
      </c>
    </row>
    <row r="15" spans="2:7" ht="15">
      <c r="B15" s="102" t="s">
        <v>100</v>
      </c>
      <c r="C15" s="141">
        <v>86</v>
      </c>
      <c r="G15" s="103"/>
    </row>
    <row r="16" spans="2:7" ht="15">
      <c r="B16" s="102" t="s">
        <v>101</v>
      </c>
      <c r="C16" s="141"/>
      <c r="G16" s="103"/>
    </row>
    <row r="17" spans="2:7" ht="15">
      <c r="B17" s="102" t="s">
        <v>102</v>
      </c>
      <c r="C17" s="141"/>
      <c r="G17" s="103"/>
    </row>
    <row r="18" spans="2:7" ht="15">
      <c r="B18" s="102" t="s">
        <v>103</v>
      </c>
      <c r="C18" s="141"/>
      <c r="G18" s="103"/>
    </row>
    <row r="19" spans="2:7" ht="15">
      <c r="B19" s="102" t="s">
        <v>173</v>
      </c>
      <c r="C19" s="141"/>
      <c r="G19" s="103"/>
    </row>
    <row r="20" spans="2:7" ht="15">
      <c r="B20" s="102" t="s">
        <v>104</v>
      </c>
      <c r="C20" s="141"/>
      <c r="G20" s="103"/>
    </row>
    <row r="21" spans="2:15" ht="15">
      <c r="B21" s="102" t="s">
        <v>105</v>
      </c>
      <c r="C21" s="142">
        <f>C12+C13+C14+C15</f>
        <v>289750</v>
      </c>
      <c r="E21" s="103"/>
      <c r="G21" s="103"/>
      <c r="H21" s="103"/>
      <c r="I21" s="103"/>
      <c r="J21" s="103"/>
      <c r="K21" s="103"/>
      <c r="M21" s="105"/>
      <c r="O21" s="105"/>
    </row>
    <row r="22" spans="2:14" ht="12.75">
      <c r="B22" s="104"/>
      <c r="C22" s="104"/>
      <c r="N22" s="103"/>
    </row>
    <row r="23" spans="2:7" ht="12.75">
      <c r="B23" s="104"/>
      <c r="C23" s="104"/>
      <c r="G23" s="103"/>
    </row>
    <row r="24" spans="2:7" ht="15">
      <c r="B24" s="102" t="s">
        <v>308</v>
      </c>
      <c r="C24" s="143">
        <v>288300</v>
      </c>
      <c r="G24" s="103"/>
    </row>
    <row r="25" spans="2:5" ht="15">
      <c r="B25" s="102" t="s">
        <v>309</v>
      </c>
      <c r="C25" s="107">
        <v>1450</v>
      </c>
      <c r="E25" s="105"/>
    </row>
    <row r="26" spans="2:7" ht="15">
      <c r="B26" s="102" t="s">
        <v>231</v>
      </c>
      <c r="C26" s="107">
        <f>C24+C25</f>
        <v>289750</v>
      </c>
      <c r="F26" s="106"/>
      <c r="G26" s="103"/>
    </row>
    <row r="27" spans="6:13" ht="12.75">
      <c r="F27" s="103"/>
      <c r="G27" s="103"/>
      <c r="H27" s="103"/>
      <c r="I27" s="103"/>
      <c r="J27" s="103"/>
      <c r="K27" s="103"/>
      <c r="L27" s="103"/>
      <c r="M27" s="103"/>
    </row>
    <row r="28" spans="7:13" ht="12.75">
      <c r="G28" s="103"/>
      <c r="H28" s="103"/>
      <c r="I28" s="103"/>
      <c r="J28" s="103"/>
      <c r="K28" s="103"/>
      <c r="L28" s="103"/>
      <c r="M28" s="103"/>
    </row>
    <row r="29" spans="2:13" ht="15">
      <c r="B29" s="121" t="s">
        <v>106</v>
      </c>
      <c r="G29" s="103"/>
      <c r="H29" s="103"/>
      <c r="I29" s="103"/>
      <c r="J29" s="103"/>
      <c r="K29" s="103"/>
      <c r="L29" s="103"/>
      <c r="M29" s="103"/>
    </row>
    <row r="34" ht="12.75">
      <c r="D34" s="103"/>
    </row>
    <row r="35" ht="12.75">
      <c r="D35" s="105"/>
    </row>
  </sheetData>
  <sheetProtection/>
  <mergeCells count="3">
    <mergeCell ref="B6:C6"/>
    <mergeCell ref="B7:C7"/>
    <mergeCell ref="B8:C8"/>
  </mergeCells>
  <printOptions/>
  <pageMargins left="0.7" right="0.7" top="0.75" bottom="0.75" header="0.3" footer="0.3"/>
  <pageSetup horizontalDpi="300" verticalDpi="3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6:H24"/>
  <sheetViews>
    <sheetView zoomScalePageLayoutView="0" workbookViewId="0" topLeftCell="A1">
      <selection activeCell="C10" sqref="C10"/>
    </sheetView>
  </sheetViews>
  <sheetFormatPr defaultColWidth="11.421875" defaultRowHeight="12.75"/>
  <cols>
    <col min="2" max="2" width="4.140625" style="0" customWidth="1"/>
    <col min="3" max="3" width="37.7109375" style="0" customWidth="1"/>
    <col min="4" max="4" width="17.140625" style="0" customWidth="1"/>
    <col min="5" max="5" width="19.8515625" style="0" customWidth="1"/>
    <col min="6" max="6" width="16.8515625" style="0" customWidth="1"/>
    <col min="7" max="7" width="13.8515625" style="0" customWidth="1"/>
  </cols>
  <sheetData>
    <row r="6" spans="3:7" ht="18.75">
      <c r="C6" s="200"/>
      <c r="D6" s="200"/>
      <c r="E6" s="200"/>
      <c r="F6" s="200"/>
      <c r="G6" s="200"/>
    </row>
    <row r="7" spans="3:7" ht="15">
      <c r="C7" s="202"/>
      <c r="D7" s="202"/>
      <c r="E7" s="202"/>
      <c r="F7" s="202"/>
      <c r="G7" s="202"/>
    </row>
    <row r="8" spans="3:7" ht="21">
      <c r="C8" s="203"/>
      <c r="D8" s="203"/>
      <c r="E8" s="203"/>
      <c r="F8" s="203"/>
      <c r="G8" s="203"/>
    </row>
    <row r="9" ht="13.5" thickBot="1"/>
    <row r="10" spans="3:7" ht="15">
      <c r="C10" s="108"/>
      <c r="D10" s="109"/>
      <c r="E10" s="109"/>
      <c r="F10" s="110"/>
      <c r="G10" s="111"/>
    </row>
    <row r="11" spans="3:7" ht="15.75">
      <c r="C11" s="112"/>
      <c r="D11" s="113"/>
      <c r="E11" s="104"/>
      <c r="F11" s="113"/>
      <c r="G11" s="113"/>
    </row>
    <row r="12" spans="3:7" ht="15.75">
      <c r="C12" s="112"/>
      <c r="D12" s="114"/>
      <c r="E12" s="122"/>
      <c r="F12" s="113"/>
      <c r="G12" s="113"/>
    </row>
    <row r="13" spans="3:7" ht="15.75">
      <c r="C13" s="112"/>
      <c r="D13" s="114"/>
      <c r="E13" s="122"/>
      <c r="F13" s="113"/>
      <c r="G13" s="113"/>
    </row>
    <row r="14" spans="3:7" ht="15.75">
      <c r="C14" s="112"/>
      <c r="D14" s="114"/>
      <c r="E14" s="122"/>
      <c r="F14" s="113"/>
      <c r="G14" s="113"/>
    </row>
    <row r="15" spans="3:7" ht="15.75">
      <c r="C15" s="112"/>
      <c r="D15" s="114"/>
      <c r="E15" s="114"/>
      <c r="F15" s="113"/>
      <c r="G15" s="113"/>
    </row>
    <row r="16" spans="3:7" ht="15.75">
      <c r="C16" s="115"/>
      <c r="D16" s="113"/>
      <c r="E16" s="113"/>
      <c r="F16" s="113"/>
      <c r="G16" s="113"/>
    </row>
    <row r="17" spans="3:7" ht="15.75">
      <c r="C17" s="116"/>
      <c r="D17" s="117"/>
      <c r="E17" s="117"/>
      <c r="F17" s="117"/>
      <c r="G17" s="118"/>
    </row>
    <row r="18" ht="12.75">
      <c r="F18" s="105"/>
    </row>
    <row r="19" spans="3:8" ht="42.75" customHeight="1">
      <c r="C19" s="120"/>
      <c r="D19" s="119"/>
      <c r="F19" s="105"/>
      <c r="H19" s="105"/>
    </row>
    <row r="20" spans="3:8" ht="28.5" customHeight="1">
      <c r="C20" s="120"/>
      <c r="D20" s="119"/>
      <c r="F20" s="105"/>
      <c r="G20" s="174"/>
      <c r="H20" s="166"/>
    </row>
    <row r="21" spans="3:8" ht="15">
      <c r="C21" s="123"/>
      <c r="D21" s="105"/>
      <c r="E21" s="105"/>
      <c r="G21" s="124"/>
      <c r="H21" s="166"/>
    </row>
    <row r="22" spans="3:8" ht="15">
      <c r="C22" s="123"/>
      <c r="F22" s="106"/>
      <c r="G22" s="124"/>
      <c r="H22" s="166"/>
    </row>
    <row r="23" ht="12.75">
      <c r="G23" s="103"/>
    </row>
    <row r="24" ht="12.75">
      <c r="G24" s="105"/>
    </row>
  </sheetData>
  <sheetProtection/>
  <mergeCells count="3">
    <mergeCell ref="C6:G6"/>
    <mergeCell ref="C7:G7"/>
    <mergeCell ref="C8:G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C52" sqref="C52"/>
    </sheetView>
  </sheetViews>
  <sheetFormatPr defaultColWidth="23.8515625" defaultRowHeight="12.75"/>
  <sheetData>
    <row r="2" spans="1:5" ht="12.75">
      <c r="A2" s="4"/>
      <c r="B2" s="4"/>
      <c r="C2" s="4"/>
      <c r="D2" s="4"/>
      <c r="E2" s="4"/>
    </row>
    <row r="3" spans="1:7" ht="12.75">
      <c r="A3" s="204" t="s">
        <v>268</v>
      </c>
      <c r="B3" s="204"/>
      <c r="C3" s="204"/>
      <c r="D3" s="204"/>
      <c r="E3" s="204"/>
      <c r="F3" s="164"/>
      <c r="G3" s="164"/>
    </row>
    <row r="4" spans="1:7" ht="12.75">
      <c r="A4" s="205" t="s">
        <v>94</v>
      </c>
      <c r="B4" s="205"/>
      <c r="C4" s="205"/>
      <c r="D4" s="205"/>
      <c r="E4" s="205"/>
      <c r="F4" s="165"/>
      <c r="G4" s="165"/>
    </row>
    <row r="5" spans="1:5" ht="12.75">
      <c r="A5" s="206" t="s">
        <v>249</v>
      </c>
      <c r="B5" s="206"/>
      <c r="C5" s="206"/>
      <c r="D5" s="206"/>
      <c r="E5" s="206"/>
    </row>
    <row r="6" spans="1:5" ht="21">
      <c r="A6" s="203" t="s">
        <v>269</v>
      </c>
      <c r="B6" s="203"/>
      <c r="C6" s="203"/>
      <c r="D6" s="203"/>
      <c r="E6" s="203"/>
    </row>
    <row r="7" spans="1:5" ht="25.5">
      <c r="A7" s="147" t="s">
        <v>83</v>
      </c>
      <c r="B7" s="147" t="s">
        <v>235</v>
      </c>
      <c r="C7" s="148" t="s">
        <v>236</v>
      </c>
      <c r="D7" s="148" t="s">
        <v>91</v>
      </c>
      <c r="E7" s="149" t="s">
        <v>237</v>
      </c>
    </row>
    <row r="8" spans="1:5" s="162" customFormat="1" ht="15">
      <c r="A8" s="160">
        <v>41663</v>
      </c>
      <c r="B8" s="150" t="s">
        <v>107</v>
      </c>
      <c r="C8" s="151" t="s">
        <v>108</v>
      </c>
      <c r="D8" s="151" t="s">
        <v>109</v>
      </c>
      <c r="E8" s="152">
        <v>495600</v>
      </c>
    </row>
    <row r="9" spans="1:5" s="162" customFormat="1" ht="38.25">
      <c r="A9" s="160">
        <v>41670</v>
      </c>
      <c r="B9" s="153">
        <v>28</v>
      </c>
      <c r="C9" s="154" t="s">
        <v>191</v>
      </c>
      <c r="D9" s="154" t="s">
        <v>192</v>
      </c>
      <c r="E9" s="155">
        <v>12697</v>
      </c>
    </row>
    <row r="10" spans="1:5" ht="12.75">
      <c r="A10" s="161">
        <v>42405</v>
      </c>
      <c r="B10" s="156">
        <v>215</v>
      </c>
      <c r="C10" s="151" t="s">
        <v>238</v>
      </c>
      <c r="D10" s="158" t="s">
        <v>239</v>
      </c>
      <c r="E10" s="157">
        <v>68751.26</v>
      </c>
    </row>
    <row r="11" spans="1:5" s="162" customFormat="1" ht="15">
      <c r="A11" s="161">
        <v>42426</v>
      </c>
      <c r="B11" s="156">
        <v>4886</v>
      </c>
      <c r="C11" s="151" t="s">
        <v>250</v>
      </c>
      <c r="D11" s="151" t="s">
        <v>251</v>
      </c>
      <c r="E11" s="157">
        <v>5900</v>
      </c>
    </row>
    <row r="12" spans="1:5" s="162" customFormat="1" ht="15">
      <c r="A12" s="161">
        <v>42430</v>
      </c>
      <c r="B12" s="156" t="s">
        <v>252</v>
      </c>
      <c r="C12" s="151" t="s">
        <v>253</v>
      </c>
      <c r="D12" s="158" t="s">
        <v>254</v>
      </c>
      <c r="E12" s="157">
        <v>156774.8</v>
      </c>
    </row>
    <row r="13" spans="1:5" s="162" customFormat="1" ht="38.25">
      <c r="A13" s="161">
        <v>42433</v>
      </c>
      <c r="B13" s="156" t="s">
        <v>255</v>
      </c>
      <c r="C13" s="151" t="s">
        <v>256</v>
      </c>
      <c r="D13" s="154" t="s">
        <v>257</v>
      </c>
      <c r="E13" s="157">
        <v>1479874.89</v>
      </c>
    </row>
    <row r="14" spans="1:5" s="162" customFormat="1" ht="15">
      <c r="A14" s="160">
        <v>42452</v>
      </c>
      <c r="B14" s="156">
        <v>1529</v>
      </c>
      <c r="C14" s="151" t="s">
        <v>258</v>
      </c>
      <c r="D14" s="151" t="s">
        <v>259</v>
      </c>
      <c r="E14" s="157">
        <v>100717.72</v>
      </c>
    </row>
    <row r="15" spans="1:5" s="162" customFormat="1" ht="15">
      <c r="A15" s="161">
        <v>42466</v>
      </c>
      <c r="B15" s="156"/>
      <c r="C15" s="151" t="s">
        <v>270</v>
      </c>
      <c r="D15" s="154" t="s">
        <v>271</v>
      </c>
      <c r="E15" s="157" t="s">
        <v>272</v>
      </c>
    </row>
    <row r="16" spans="1:5" s="162" customFormat="1" ht="15">
      <c r="A16" s="160">
        <v>42473</v>
      </c>
      <c r="B16" s="156">
        <v>14634</v>
      </c>
      <c r="C16" s="151" t="s">
        <v>260</v>
      </c>
      <c r="D16" s="151" t="s">
        <v>261</v>
      </c>
      <c r="E16" s="157">
        <v>37996</v>
      </c>
    </row>
    <row r="17" spans="1:5" s="162" customFormat="1" ht="15">
      <c r="A17" s="160">
        <v>42478</v>
      </c>
      <c r="B17" s="156">
        <v>3288</v>
      </c>
      <c r="C17" s="151" t="s">
        <v>262</v>
      </c>
      <c r="D17" s="151" t="s">
        <v>263</v>
      </c>
      <c r="E17" s="157">
        <v>675000</v>
      </c>
    </row>
    <row r="18" spans="1:5" s="162" customFormat="1" ht="15">
      <c r="A18" s="160">
        <v>42488</v>
      </c>
      <c r="B18" s="156">
        <v>1632</v>
      </c>
      <c r="C18" s="151" t="s">
        <v>266</v>
      </c>
      <c r="D18" s="151" t="s">
        <v>273</v>
      </c>
      <c r="E18" s="157">
        <v>94718.6</v>
      </c>
    </row>
    <row r="19" spans="1:5" s="162" customFormat="1" ht="15">
      <c r="A19" s="160">
        <v>42489</v>
      </c>
      <c r="B19" s="156" t="s">
        <v>274</v>
      </c>
      <c r="C19" s="151" t="s">
        <v>253</v>
      </c>
      <c r="D19" s="158" t="s">
        <v>254</v>
      </c>
      <c r="E19" s="157">
        <v>18526</v>
      </c>
    </row>
    <row r="20" spans="1:5" s="162" customFormat="1" ht="15">
      <c r="A20" s="160">
        <v>42494</v>
      </c>
      <c r="B20" s="156" t="s">
        <v>275</v>
      </c>
      <c r="C20" s="151" t="s">
        <v>276</v>
      </c>
      <c r="D20" s="158" t="s">
        <v>277</v>
      </c>
      <c r="E20" s="157">
        <v>32907.84</v>
      </c>
    </row>
    <row r="21" spans="1:5" s="162" customFormat="1" ht="15">
      <c r="A21" s="160">
        <v>42510</v>
      </c>
      <c r="B21" s="156">
        <v>760</v>
      </c>
      <c r="C21" s="151" t="s">
        <v>278</v>
      </c>
      <c r="D21" s="158" t="s">
        <v>279</v>
      </c>
      <c r="E21" s="157">
        <v>451632.99</v>
      </c>
    </row>
    <row r="22" spans="1:5" s="162" customFormat="1" ht="15">
      <c r="A22" s="160">
        <v>42513</v>
      </c>
      <c r="B22" s="156" t="s">
        <v>280</v>
      </c>
      <c r="C22" s="151" t="s">
        <v>281</v>
      </c>
      <c r="D22" s="158" t="s">
        <v>282</v>
      </c>
      <c r="E22" s="157">
        <v>62569.5</v>
      </c>
    </row>
    <row r="23" spans="1:5" s="162" customFormat="1" ht="15">
      <c r="A23" s="160">
        <v>42513</v>
      </c>
      <c r="B23" s="156"/>
      <c r="C23" s="151" t="s">
        <v>283</v>
      </c>
      <c r="D23" s="158" t="s">
        <v>284</v>
      </c>
      <c r="E23" s="157">
        <v>43150.24</v>
      </c>
    </row>
    <row r="24" spans="1:5" s="162" customFormat="1" ht="38.25">
      <c r="A24" s="160">
        <v>42537</v>
      </c>
      <c r="B24" s="156">
        <v>152</v>
      </c>
      <c r="C24" s="151" t="s">
        <v>285</v>
      </c>
      <c r="D24" s="153" t="s">
        <v>286</v>
      </c>
      <c r="E24" s="157">
        <v>676186.81</v>
      </c>
    </row>
    <row r="25" spans="1:5" s="162" customFormat="1" ht="15">
      <c r="A25" s="160">
        <v>42546</v>
      </c>
      <c r="B25" s="156">
        <v>3819</v>
      </c>
      <c r="C25" s="151" t="s">
        <v>287</v>
      </c>
      <c r="D25" s="163" t="s">
        <v>288</v>
      </c>
      <c r="E25" s="157">
        <v>11389.87</v>
      </c>
    </row>
    <row r="26" spans="1:5" ht="45">
      <c r="A26" s="160">
        <v>42552</v>
      </c>
      <c r="B26" s="156">
        <v>3095</v>
      </c>
      <c r="C26" s="151" t="s">
        <v>289</v>
      </c>
      <c r="D26" s="163" t="s">
        <v>290</v>
      </c>
      <c r="E26" s="157">
        <v>34342.72</v>
      </c>
    </row>
    <row r="27" spans="1:5" ht="15">
      <c r="A27" s="160">
        <v>42564</v>
      </c>
      <c r="B27" s="156" t="s">
        <v>291</v>
      </c>
      <c r="C27" s="151" t="s">
        <v>292</v>
      </c>
      <c r="D27" s="163" t="s">
        <v>293</v>
      </c>
      <c r="E27" s="157">
        <v>19076.66</v>
      </c>
    </row>
    <row r="28" spans="1:5" ht="30">
      <c r="A28" s="160">
        <v>42569</v>
      </c>
      <c r="B28" s="156">
        <v>96107</v>
      </c>
      <c r="C28" s="151" t="s">
        <v>294</v>
      </c>
      <c r="D28" s="163" t="s">
        <v>295</v>
      </c>
      <c r="E28" s="157">
        <v>219649.88</v>
      </c>
    </row>
    <row r="29" spans="1:5" ht="15">
      <c r="A29" s="160">
        <v>42580</v>
      </c>
      <c r="B29" s="156" t="s">
        <v>296</v>
      </c>
      <c r="C29" s="151" t="s">
        <v>297</v>
      </c>
      <c r="D29" s="163" t="s">
        <v>298</v>
      </c>
      <c r="E29" s="157">
        <v>526950</v>
      </c>
    </row>
    <row r="30" spans="1:5" ht="45">
      <c r="A30" s="160">
        <v>42580</v>
      </c>
      <c r="B30" s="156" t="s">
        <v>271</v>
      </c>
      <c r="C30" s="151" t="s">
        <v>299</v>
      </c>
      <c r="D30" s="163" t="s">
        <v>300</v>
      </c>
      <c r="E30" s="157">
        <v>246374.96</v>
      </c>
    </row>
    <row r="31" spans="1:5" ht="30">
      <c r="A31" s="160">
        <v>42580</v>
      </c>
      <c r="B31" s="156"/>
      <c r="C31" s="151" t="s">
        <v>301</v>
      </c>
      <c r="D31" s="163" t="s">
        <v>302</v>
      </c>
      <c r="E31" s="157">
        <v>146500</v>
      </c>
    </row>
    <row r="32" spans="1:5" ht="15">
      <c r="A32" s="160"/>
      <c r="B32" s="156"/>
      <c r="C32" s="151"/>
      <c r="D32" s="163"/>
      <c r="E32" s="157"/>
    </row>
    <row r="33" spans="1:5" ht="15">
      <c r="A33" s="160"/>
      <c r="B33" s="156"/>
      <c r="C33" s="151"/>
      <c r="D33" s="163"/>
      <c r="E33" s="157">
        <v>0</v>
      </c>
    </row>
    <row r="34" spans="1:5" ht="12.75">
      <c r="A34" s="207" t="s">
        <v>240</v>
      </c>
      <c r="B34" s="207"/>
      <c r="C34" s="207"/>
      <c r="D34" s="207"/>
      <c r="E34" s="159">
        <f>SUM(E8:E33)</f>
        <v>5617287.74</v>
      </c>
    </row>
  </sheetData>
  <sheetProtection/>
  <mergeCells count="5">
    <mergeCell ref="A3:E3"/>
    <mergeCell ref="A4:E4"/>
    <mergeCell ref="A5:E5"/>
    <mergeCell ref="A6:E6"/>
    <mergeCell ref="A34:D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y.bueno</cp:lastModifiedBy>
  <cp:lastPrinted>2017-08-04T17:58:02Z</cp:lastPrinted>
  <dcterms:created xsi:type="dcterms:W3CDTF">2006-07-11T17:39:34Z</dcterms:created>
  <dcterms:modified xsi:type="dcterms:W3CDTF">2017-08-07T15:44:46Z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