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20730" windowHeight="1560" firstSheet="1" activeTab="3"/>
  </bookViews>
  <sheets>
    <sheet name="EJECUCION ME DE ENERO" sheetId="2" r:id="rId1"/>
    <sheet name="PRESUPUESTO EJECUTADO ENERO" sheetId="1" r:id="rId2"/>
    <sheet name="CUENTAS POR COBRAR" sheetId="4" r:id="rId3"/>
    <sheet name="INGRESOS" sheetId="3" r:id="rId4"/>
    <sheet name="CUENTAS POR PAGAR" sheetId="5" r:id="rId5"/>
  </sheets>
  <calcPr calcId="124519"/>
</workbook>
</file>

<file path=xl/calcChain.xml><?xml version="1.0" encoding="utf-8"?>
<calcChain xmlns="http://schemas.openxmlformats.org/spreadsheetml/2006/main">
  <c r="F12" i="2"/>
  <c r="D12"/>
  <c r="E12"/>
  <c r="C12"/>
  <c r="F21" i="5"/>
  <c r="D27" i="3"/>
  <c r="D23"/>
  <c r="D21"/>
  <c r="F8" i="2"/>
  <c r="F7"/>
  <c r="E8"/>
  <c r="E7"/>
  <c r="E8" i="1"/>
  <c r="E93" s="1"/>
  <c r="F13"/>
  <c r="E54"/>
  <c r="E27"/>
  <c r="F10"/>
  <c r="F11"/>
  <c r="F12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93" s="1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"/>
  <c r="C27"/>
  <c r="D27"/>
  <c r="C54"/>
  <c r="D54"/>
  <c r="C82"/>
  <c r="D82"/>
  <c r="D84"/>
  <c r="D85"/>
  <c r="D86"/>
  <c r="D87"/>
  <c r="D88"/>
  <c r="D89"/>
  <c r="D90"/>
  <c r="D91"/>
  <c r="D83"/>
  <c r="C76"/>
  <c r="D76"/>
  <c r="D78"/>
  <c r="D79"/>
  <c r="D80"/>
  <c r="D77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55"/>
  <c r="D42"/>
  <c r="D43"/>
  <c r="D44"/>
  <c r="D45"/>
  <c r="D46"/>
  <c r="D47"/>
  <c r="D48"/>
  <c r="D49"/>
  <c r="D50"/>
  <c r="D51"/>
  <c r="D52"/>
  <c r="D29"/>
  <c r="D30"/>
  <c r="D31"/>
  <c r="D32"/>
  <c r="D33"/>
  <c r="D34"/>
  <c r="D35"/>
  <c r="D36"/>
  <c r="D37"/>
  <c r="D38"/>
  <c r="D39"/>
  <c r="D40"/>
  <c r="D41"/>
  <c r="D28"/>
  <c r="C8"/>
  <c r="D8"/>
  <c r="D10"/>
  <c r="D11"/>
  <c r="D12"/>
  <c r="D13"/>
  <c r="D14"/>
  <c r="D15"/>
  <c r="D16"/>
  <c r="D17"/>
  <c r="D18"/>
  <c r="D19"/>
  <c r="D20"/>
  <c r="D21"/>
  <c r="D22"/>
  <c r="D23"/>
  <c r="D24"/>
  <c r="D25"/>
  <c r="D9"/>
  <c r="B27"/>
  <c r="B93" s="1"/>
  <c r="B8"/>
  <c r="B54"/>
  <c r="B76"/>
  <c r="B82"/>
  <c r="C93" l="1"/>
  <c r="D93"/>
</calcChain>
</file>

<file path=xl/sharedStrings.xml><?xml version="1.0" encoding="utf-8"?>
<sst xmlns="http://schemas.openxmlformats.org/spreadsheetml/2006/main" count="188" uniqueCount="169">
  <si>
    <t>MINISTERIO DE HACIENDA</t>
  </si>
  <si>
    <t>CENTRO DE CAPACITACION EN POLITICA Y GESTION FISCAL</t>
  </si>
  <si>
    <t xml:space="preserve">                  Fondos 100 y 112</t>
  </si>
  <si>
    <t xml:space="preserve"> PRESUPUESTO APROBADO</t>
  </si>
  <si>
    <t xml:space="preserve"> MODIFICACIÓN PRESUPUESTARIA</t>
  </si>
  <si>
    <t xml:space="preserve">  PRESUPUESTO    VIGENTE</t>
  </si>
  <si>
    <t xml:space="preserve"> PRESUPUEST   POR  EJECUTAR</t>
  </si>
  <si>
    <t>2. 1      SERVICIOS PERSONALES</t>
  </si>
  <si>
    <t>2.1.1.1.01   Sueldo para Cargos fijos</t>
  </si>
  <si>
    <t>2.1.1.2.01  Sueldo Personal Contratado</t>
  </si>
  <si>
    <t>2.1.1.2.3   Suplencias</t>
  </si>
  <si>
    <t>2.1.1.3 .01 Sueldos Fijos Personal Tram. de Pesión</t>
  </si>
  <si>
    <t>2.1.1.4 .01  Sueldo Anual #13 (Regalía Pascua)</t>
  </si>
  <si>
    <t>2.1.1.5.01   Prestaciones Económicas</t>
  </si>
  <si>
    <t>2.1.1.5.04   Proporcion Vacaciones no Disfrutadas</t>
  </si>
  <si>
    <t>2.1.2.2.02   Compensación por Horas Extraordinarias</t>
  </si>
  <si>
    <t>2..1.2.2.04  Prima de transporte</t>
  </si>
  <si>
    <t>2.1.2.2.05  Compensación por Serv. de Seguridad</t>
  </si>
  <si>
    <t>2.1.2.2.05  Compensación por Resultado</t>
  </si>
  <si>
    <t>2.1.2.2.09   Bono por Desempeño</t>
  </si>
  <si>
    <t>2.1.4.2.01   Bono Escolar</t>
  </si>
  <si>
    <t>2.1.4.2.03  Gratificación por Aniversario de la Institución</t>
  </si>
  <si>
    <t>2.1.5.1.01  Contribuciones al Seguro  de Salud</t>
  </si>
  <si>
    <t>2.1.5.2.01  Contribuciones al Seguro de Pensiones</t>
  </si>
  <si>
    <t>2.1.5.3.01 Contribuciones al Seguro de Riesgo Laboral</t>
  </si>
  <si>
    <t xml:space="preserve"> 2.2     SERVICIOS NO PERSONALES</t>
  </si>
  <si>
    <t>2.2.1.2.01  Servicio Teléfonico de Larga Distancia</t>
  </si>
  <si>
    <t>2.2.1.3.01  Teléfono Local</t>
  </si>
  <si>
    <t>2.2.1.5.01   Servicio de Internet y Telev. por Cable</t>
  </si>
  <si>
    <t>2.2.1.6.01  Energía Eléctrica</t>
  </si>
  <si>
    <t>2.2.2.1.01 Publicidad y Propaganda</t>
  </si>
  <si>
    <t>2.2.2.2.01 Impresión y  Encuadernacion</t>
  </si>
  <si>
    <t>2.2.3.1..01 Viaticos dentro del Pais</t>
  </si>
  <si>
    <t>2.2.3.2..01 Viaticos Fuera del Pais</t>
  </si>
  <si>
    <t>2.2.4.1.01   Pasaje</t>
  </si>
  <si>
    <t>2.2.5.1.01 Alquileres de Edificios y locales</t>
  </si>
  <si>
    <t>2.2.5.8.01  Otro Alquileres</t>
  </si>
  <si>
    <t>2.2.6.2.01   Seguros de Bienes Muebles</t>
  </si>
  <si>
    <t>2.2.6.3.01  Seguros de Personas</t>
  </si>
  <si>
    <t xml:space="preserve">2.2.7.1.01   Obras Menores </t>
  </si>
  <si>
    <t>2.2.7.1.02    Servicios Especiales de  Mantenimiento y Reparación</t>
  </si>
  <si>
    <t>2.2.7.1.07  Servicios de Pintura  y derivados con fines de higienes</t>
  </si>
  <si>
    <t>2.2.7.2.01   Mantenimiento y Reparación de Equipos y Muebles de Oficina</t>
  </si>
  <si>
    <t>2.2.7.2.06  Mantenimiento y Reparación de Equiposde Transporte</t>
  </si>
  <si>
    <t>2.2.7.2.07  Mantenimiento y Reparación de Equiposde Produccion</t>
  </si>
  <si>
    <t>2.2.8.2.01 Comisiones y Gastos Bancarios</t>
  </si>
  <si>
    <t>2.2.8.5.01  Fumigacion</t>
  </si>
  <si>
    <t>2.2.8.5.02  Lavanderia</t>
  </si>
  <si>
    <t>2.2.8.7.02  Servicios Juridicos</t>
  </si>
  <si>
    <t>2.2.8.7.04   Serevicios de Capacitación</t>
  </si>
  <si>
    <t>2.2.8.7.06   Serevicios Tecnicos y Profesionales</t>
  </si>
  <si>
    <t>2. 3      MATERIALES Y SUMINISTRO</t>
  </si>
  <si>
    <t>2.3.1.1.01 Alimentod y Bebidas</t>
  </si>
  <si>
    <t>2.3.1.3.03  Productos Forestales</t>
  </si>
  <si>
    <t>2.3.22.01  Acabados Textiles</t>
  </si>
  <si>
    <t>2.3.2.3.01 Prenda de Vestir (uniformes)</t>
  </si>
  <si>
    <t>2.3.3.1.01 Papel de Escritorio</t>
  </si>
  <si>
    <t>2.3.3.2.01  Productos de Papel y Cartón</t>
  </si>
  <si>
    <t>2.3.3.4.01  Libros, Revistas y Periódicos</t>
  </si>
  <si>
    <t>2.3.4.1.01  Productos Medicinales para uso humano</t>
  </si>
  <si>
    <t>2.3.5.3.01  Llantas y Neumaticos</t>
  </si>
  <si>
    <t>2.3.5.5.01  Articulos de Plastico</t>
  </si>
  <si>
    <t>2.3.6.3.03  Estructura Metálica Acabada</t>
  </si>
  <si>
    <t>2.3.7.1.01   Gasolina</t>
  </si>
  <si>
    <t>2.3.7.1.02   Gasoli</t>
  </si>
  <si>
    <t>2.3.7.2.02 Productos Fotoquimicos</t>
  </si>
  <si>
    <t>2.3.7.2.06  Pintura, Laca, disluyente y aosorbentes para pintura</t>
  </si>
  <si>
    <t>2.3.9.1.01 Materiales de Limpieza</t>
  </si>
  <si>
    <t>2.3.9.2.01   Utiles de Escritorios,  Oficina , Informática y enseñanza</t>
  </si>
  <si>
    <t>2.3.9.6.01 Productos Electricos y Afines</t>
  </si>
  <si>
    <t>2.3.9.9.01  Productos y Utiles Varios</t>
  </si>
  <si>
    <t>2.3.9.9.02  Bonos para  Utiles  Diversos</t>
  </si>
  <si>
    <t>2.4.1  TRANSFERENCIA CORRIENTE</t>
  </si>
  <si>
    <t xml:space="preserve">2.4.1.2.01 Ayuda y Donaciones a Personas   </t>
  </si>
  <si>
    <t xml:space="preserve">2.4.1.2.02  Ayuda y Donaciones a Personas   </t>
  </si>
  <si>
    <t>2.4.1.4.01  Becas NACIONALES</t>
  </si>
  <si>
    <t>2.4.1.4.0.2  Becas INTERNACIONALES</t>
  </si>
  <si>
    <t xml:space="preserve">  2.6    BIENES INMUEBLES E INTANGIBLE</t>
  </si>
  <si>
    <t>2.6.1.1.01 Muebles de Oficina y Estantería</t>
  </si>
  <si>
    <t>2.6.1.3.01 Equipos  Computacional</t>
  </si>
  <si>
    <t>2.6..1.4.01 Electrodomesticos</t>
  </si>
  <si>
    <t>2.6.1.9.01 Otros Moviliarios y Equipos no Identificados</t>
  </si>
  <si>
    <t>2.6.2.1.01 Equipos Audiovisuales</t>
  </si>
  <si>
    <t>2.6.5.5.01  Equipos de Comunicaciones</t>
  </si>
  <si>
    <t>2.6.6.2.01  Equipos de Seguridad</t>
  </si>
  <si>
    <t>2.6.5.6.01  Equipos de Generacion Electrica</t>
  </si>
  <si>
    <t>2.6.8.8.01 Licencias de Informática</t>
  </si>
  <si>
    <t xml:space="preserve">     TOTALES   EN  RD$</t>
  </si>
  <si>
    <t xml:space="preserve">                 PRESUPUESTO EJECUTADO  3I DE ENERO   DEL 2018</t>
  </si>
  <si>
    <t xml:space="preserve"> PRESUPUESTO EJECUTADO   ENERO</t>
  </si>
  <si>
    <t xml:space="preserve">EJECUCION PRESUPUESTARIA </t>
  </si>
  <si>
    <t>CUENTA OBJETAL</t>
  </si>
  <si>
    <t xml:space="preserve">PROGRAMADO  </t>
  </si>
  <si>
    <t>EJECUTADO</t>
  </si>
  <si>
    <t>VARIACIÓN ABSOLUTA</t>
  </si>
  <si>
    <t>% EJECUCIÓN</t>
  </si>
  <si>
    <t>Servicios Personales*</t>
  </si>
  <si>
    <t>Servicios No Personales**</t>
  </si>
  <si>
    <t>Materiales y Suministros**</t>
  </si>
  <si>
    <t>Transferencias  Corriente</t>
  </si>
  <si>
    <t>Activos no Financieros (B.M. I.)**</t>
  </si>
  <si>
    <t>Totales</t>
  </si>
  <si>
    <t>Fuente: Div. Financiera y Reportes del SIGEF</t>
  </si>
  <si>
    <t>INGRESOS PROPIOS</t>
  </si>
  <si>
    <t>Detalle</t>
  </si>
  <si>
    <t>Montos en RD$</t>
  </si>
  <si>
    <t>CUENTA COLECTORA</t>
  </si>
  <si>
    <t>Publicaciones</t>
  </si>
  <si>
    <t>Matriculación  y Cuota de Recuperaciòn</t>
  </si>
  <si>
    <t xml:space="preserve"> Certificaciones </t>
  </si>
  <si>
    <t>Fotocopias</t>
  </si>
  <si>
    <t>Participantes de la Certificación de IDEA**</t>
  </si>
  <si>
    <t>Licencias Aduana (0.15% de Licencias de Aduanas</t>
  </si>
  <si>
    <t>Apoyo Logístico ADAA</t>
  </si>
  <si>
    <t xml:space="preserve">Otro Apoyo Logístico </t>
  </si>
  <si>
    <t>Transferencias con Tarjetas</t>
  </si>
  <si>
    <t>Otros Ingresos (Máquina de Café)</t>
  </si>
  <si>
    <t>TOTAL GENERAL</t>
  </si>
  <si>
    <t>Fuente: Div. Financiera</t>
  </si>
  <si>
    <t xml:space="preserve"> CUENTAS POR  COBRAR</t>
  </si>
  <si>
    <t>Fecha de registro</t>
  </si>
  <si>
    <t>No. de factura / comprobante</t>
  </si>
  <si>
    <t>Proveedor</t>
  </si>
  <si>
    <t>Concepto</t>
  </si>
  <si>
    <t>Valor en   RD$</t>
  </si>
  <si>
    <t>TRIBUNAL CONSTITUCIONAL</t>
  </si>
  <si>
    <t>APOYO LOGISTICO DE CURSOS Y TALLERES FOA-062-04, 150-04, 133-03, 2017</t>
  </si>
  <si>
    <t>BIENES NACIONALES</t>
  </si>
  <si>
    <t>APOYO LOGISTICO  POR SEIS (6) CURSOS : INTRODUCCION A LA ADMINISTRACION FINANCIERA DEL ESTADO, USO DE LA PLATAFORMA MOODLE, CHARLA: INTELIGENCIA EMOCIONAL, PENSMIENTO LATERAL Y RAZONAMIENTO LOGICO  Y EXCEL AVANZADO</t>
  </si>
  <si>
    <t xml:space="preserve"> CUENTAS POR PAGAR A SUPLIDORES</t>
  </si>
  <si>
    <t>S/N</t>
  </si>
  <si>
    <t>MARIANO ESCOTO</t>
  </si>
  <si>
    <t>REEMBOLSO POR SEGURO DE VIAJE</t>
  </si>
  <si>
    <t>MANUEL BETANCOURT</t>
  </si>
  <si>
    <t xml:space="preserve">VARIOS </t>
  </si>
  <si>
    <t>HONORARIOS A PROFESORES</t>
  </si>
  <si>
    <t>PAGOS A PROFESORES(AGOSTO/DIC) 2017</t>
  </si>
  <si>
    <t>P</t>
  </si>
  <si>
    <t xml:space="preserve"> Mes  de Enero 2018</t>
  </si>
  <si>
    <t>AL  31   De Enero 2018</t>
  </si>
  <si>
    <t>Transferencias con Tarjetas  (CERTIFICACIONES)</t>
  </si>
  <si>
    <t>Transferencias con Tarjetas (MATRICULAC. Y CUOTA DE RECUP.)</t>
  </si>
  <si>
    <t>Transferencias con Tarjetas (OTROS)</t>
  </si>
  <si>
    <t>TRANSF</t>
  </si>
  <si>
    <t>DEPOSITADOS AL   MES  ENERO</t>
  </si>
  <si>
    <t>SEGUROS BANRESERVAS</t>
  </si>
  <si>
    <t>POLIZA DE ENFERMEDADES CATASTROFICAS ENERO/2018</t>
  </si>
  <si>
    <t>POLIZA DE  SEGURO DE VIDA ENERO/2018</t>
  </si>
  <si>
    <t>SOLICITUD #0004</t>
  </si>
  <si>
    <t>AGRIPINA MENDEZ</t>
  </si>
  <si>
    <t>AYUDA ECONOMICA POR MATERNIDAD</t>
  </si>
  <si>
    <t>SOLICITUD #0002</t>
  </si>
  <si>
    <t>JOJANNA MARIBEL AMEZQUITA</t>
  </si>
  <si>
    <t>AYUDA ECONOMICA POR MATRIMONIO</t>
  </si>
  <si>
    <t>SOLICITUD #0003</t>
  </si>
  <si>
    <t>JUAN CARLOS PEÑA</t>
  </si>
  <si>
    <t>SOLUDIVER</t>
  </si>
  <si>
    <t>SUMINISTRO DE MATERIAL GASTABLE</t>
  </si>
  <si>
    <t>SOLUCIONES TECNOLOGICAS EMPRESARIALES</t>
  </si>
  <si>
    <t>SUMINISTRO D TONER</t>
  </si>
  <si>
    <t>CENTRO DE CONSERVACION DE DOCUMENTOS</t>
  </si>
  <si>
    <t>PAGO DE ESTUDIOS MICROBIOLOGISCOS POS Y PRE FUMIGACION</t>
  </si>
  <si>
    <t>MAXIBODEGAS EOP DEL CARIBE</t>
  </si>
  <si>
    <t>SUMINISTRO DE MATERIALES DE OFICINA</t>
  </si>
  <si>
    <t>SOLICITUD #0284</t>
  </si>
  <si>
    <t>AYUDA ECONOMICA DE ESTUDIOS</t>
  </si>
  <si>
    <t>JOAN MANUEL OSORIA</t>
  </si>
  <si>
    <t>2DO PAGO POLIZADE VEHICULOS /2018</t>
  </si>
  <si>
    <t xml:space="preserve">INGRESOS  MES  DE ENERO   2018                  </t>
  </si>
</sst>
</file>

<file path=xl/styles.xml><?xml version="1.0" encoding="utf-8"?>
<styleSheet xmlns="http://schemas.openxmlformats.org/spreadsheetml/2006/main">
  <numFmts count="8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* #,##0\ &quot;€&quot;_-;\-* #,##0\ &quot;€&quot;_-;_-* &quot;-&quot;\ &quot;€&quot;_-;_-@_-"/>
    <numFmt numFmtId="165" formatCode="_-* #,##0\ _€_-;\-* #,##0\ _€_-;_-* &quot;-&quot;\ _€_-;_-@_-"/>
    <numFmt numFmtId="166" formatCode="_-* #,##0.00\ _€_-;\-* #,##0.00\ _€_-;_-* &quot;-&quot;??\ _€_-;_-@_-"/>
    <numFmt numFmtId="167" formatCode="_(* #,##0_);_(* \(#,##0\);_(* &quot;-&quot;??_);_(@_)"/>
    <numFmt numFmtId="168" formatCode="_-&quot;£&quot;* #,##0.00_-;\-&quot;£&quot;* #,##0.00_-;_-&quot;£&quot;* &quot;-&quot;??_-;_-@_-"/>
    <numFmt numFmtId="169" formatCode="_([$RD$-1C0A]* #,##0.00_);_([$RD$-1C0A]* \(#,##0.00\);_([$RD$-1C0A]* &quot;-&quot;??_);_(@_)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color indexed="8"/>
      <name val="Times New Roman"/>
      <family val="1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Arial Baltic"/>
      <family val="2"/>
      <charset val="186"/>
    </font>
    <font>
      <b/>
      <sz val="12"/>
      <name val="Arial Baltic"/>
      <family val="2"/>
      <charset val="186"/>
    </font>
    <font>
      <b/>
      <sz val="12"/>
      <name val="Times New Roman"/>
      <family val="1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i/>
      <sz val="8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7" fillId="3" borderId="1">
      <alignment horizontal="center" vertical="center"/>
    </xf>
    <xf numFmtId="0" fontId="18" fillId="4" borderId="3">
      <alignment horizontal="center" vertical="center"/>
    </xf>
    <xf numFmtId="165" fontId="3" fillId="0" borderId="0"/>
    <xf numFmtId="16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9" fontId="3" fillId="0" borderId="0"/>
    <xf numFmtId="0" fontId="18" fillId="0" borderId="3">
      <alignment horizontal="center" vertical="center"/>
    </xf>
    <xf numFmtId="0" fontId="18" fillId="5" borderId="3">
      <alignment horizontal="center" vertical="center" wrapText="1"/>
    </xf>
    <xf numFmtId="0" fontId="18" fillId="6" borderId="3">
      <alignment horizontal="center" vertical="center"/>
    </xf>
    <xf numFmtId="168" fontId="3" fillId="0" borderId="0" applyFont="0" applyFill="0" applyBorder="0" applyAlignment="0" applyProtection="0"/>
  </cellStyleXfs>
  <cellXfs count="120">
    <xf numFmtId="0" fontId="0" fillId="0" borderId="0" xfId="0"/>
    <xf numFmtId="0" fontId="0" fillId="0" borderId="0" xfId="0"/>
    <xf numFmtId="43" fontId="9" fillId="0" borderId="1" xfId="3" applyFont="1" applyFill="1" applyBorder="1"/>
    <xf numFmtId="43" fontId="11" fillId="0" borderId="1" xfId="0" applyNumberFormat="1" applyFont="1" applyFill="1" applyBorder="1"/>
    <xf numFmtId="43" fontId="10" fillId="0" borderId="1" xfId="0" applyNumberFormat="1" applyFont="1" applyFill="1" applyBorder="1"/>
    <xf numFmtId="0" fontId="5" fillId="0" borderId="1" xfId="7" applyFont="1" applyFill="1" applyBorder="1" applyAlignment="1">
      <alignment horizontal="left"/>
    </xf>
    <xf numFmtId="0" fontId="6" fillId="0" borderId="1" xfId="7" applyFont="1" applyFill="1" applyBorder="1" applyAlignment="1">
      <alignment horizontal="left"/>
    </xf>
    <xf numFmtId="0" fontId="9" fillId="0" borderId="1" xfId="0" applyFont="1" applyFill="1" applyBorder="1"/>
    <xf numFmtId="0" fontId="3" fillId="0" borderId="1" xfId="7" applyFont="1" applyFill="1" applyBorder="1"/>
    <xf numFmtId="0" fontId="8" fillId="2" borderId="1" xfId="7" applyFont="1" applyFill="1" applyBorder="1" applyAlignment="1">
      <alignment horizontal="left"/>
    </xf>
    <xf numFmtId="167" fontId="4" fillId="2" borderId="1" xfId="8" applyNumberFormat="1" applyFont="1" applyFill="1" applyBorder="1" applyAlignment="1">
      <alignment horizontal="center" wrapText="1"/>
    </xf>
    <xf numFmtId="43" fontId="4" fillId="2" borderId="1" xfId="3" applyFont="1" applyFill="1" applyBorder="1" applyAlignment="1">
      <alignment horizontal="center" wrapText="1"/>
    </xf>
    <xf numFmtId="43" fontId="9" fillId="0" borderId="1" xfId="0" applyNumberFormat="1" applyFont="1" applyFill="1" applyBorder="1"/>
    <xf numFmtId="0" fontId="16" fillId="0" borderId="1" xfId="7" applyFont="1" applyFill="1" applyBorder="1" applyAlignment="1">
      <alignment horizontal="left"/>
    </xf>
    <xf numFmtId="43" fontId="5" fillId="0" borderId="1" xfId="8" applyFont="1" applyFill="1" applyBorder="1" applyAlignment="1">
      <alignment horizontal="left"/>
    </xf>
    <xf numFmtId="0" fontId="0" fillId="0" borderId="0" xfId="0" applyFill="1"/>
    <xf numFmtId="0" fontId="9" fillId="0" borderId="0" xfId="0" applyFont="1" applyFill="1"/>
    <xf numFmtId="43" fontId="9" fillId="0" borderId="0" xfId="3" applyFont="1" applyFill="1"/>
    <xf numFmtId="167" fontId="5" fillId="2" borderId="1" xfId="8" applyNumberFormat="1" applyFont="1" applyFill="1" applyBorder="1" applyAlignment="1">
      <alignment horizontal="center" wrapText="1"/>
    </xf>
    <xf numFmtId="43" fontId="5" fillId="2" borderId="1" xfId="3" applyFont="1" applyFill="1" applyBorder="1" applyAlignment="1">
      <alignment horizontal="center" wrapText="1"/>
    </xf>
    <xf numFmtId="43" fontId="9" fillId="0" borderId="0" xfId="1" applyFont="1" applyFill="1"/>
    <xf numFmtId="43" fontId="11" fillId="0" borderId="1" xfId="1" applyFont="1" applyFill="1" applyBorder="1"/>
    <xf numFmtId="43" fontId="6" fillId="0" borderId="1" xfId="1" applyFont="1" applyFill="1" applyBorder="1" applyAlignment="1">
      <alignment horizontal="left"/>
    </xf>
    <xf numFmtId="43" fontId="7" fillId="0" borderId="1" xfId="1" applyFont="1" applyFill="1" applyBorder="1"/>
    <xf numFmtId="43" fontId="9" fillId="0" borderId="1" xfId="1" applyFont="1" applyFill="1" applyBorder="1"/>
    <xf numFmtId="43" fontId="5" fillId="0" borderId="1" xfId="1" applyFont="1" applyFill="1" applyBorder="1" applyAlignment="1">
      <alignment horizontal="left"/>
    </xf>
    <xf numFmtId="43" fontId="4" fillId="2" borderId="1" xfId="1" applyFont="1" applyFill="1" applyBorder="1" applyAlignment="1">
      <alignment horizontal="center" wrapText="1"/>
    </xf>
    <xf numFmtId="43" fontId="9" fillId="0" borderId="0" xfId="1" applyFont="1" applyFill="1" applyBorder="1"/>
    <xf numFmtId="43" fontId="6" fillId="7" borderId="1" xfId="1" applyFont="1" applyFill="1" applyBorder="1" applyAlignment="1">
      <alignment horizontal="left"/>
    </xf>
    <xf numFmtId="44" fontId="25" fillId="8" borderId="1" xfId="2" applyFont="1" applyFill="1" applyBorder="1"/>
    <xf numFmtId="43" fontId="3" fillId="9" borderId="1" xfId="1" applyFont="1" applyFill="1" applyBorder="1" applyAlignment="1">
      <alignment vertical="center"/>
    </xf>
    <xf numFmtId="43" fontId="0" fillId="11" borderId="1" xfId="1" applyFont="1" applyFill="1" applyBorder="1"/>
    <xf numFmtId="0" fontId="0" fillId="0" borderId="0" xfId="0"/>
    <xf numFmtId="43" fontId="23" fillId="8" borderId="1" xfId="3" applyFont="1" applyFill="1" applyBorder="1" applyAlignment="1">
      <alignment horizontal="center"/>
    </xf>
    <xf numFmtId="43" fontId="23" fillId="8" borderId="1" xfId="3" applyFont="1" applyFill="1" applyBorder="1" applyAlignment="1">
      <alignment horizontal="center" wrapText="1"/>
    </xf>
    <xf numFmtId="0" fontId="25" fillId="8" borderId="1" xfId="0" applyFont="1" applyFill="1" applyBorder="1"/>
    <xf numFmtId="0" fontId="26" fillId="8" borderId="0" xfId="0" applyFont="1" applyFill="1" applyBorder="1"/>
    <xf numFmtId="0" fontId="24" fillId="0" borderId="0" xfId="0" applyFont="1" applyFill="1" applyBorder="1" applyAlignment="1">
      <alignment horizontal="center" wrapText="1"/>
    </xf>
    <xf numFmtId="43" fontId="0" fillId="0" borderId="0" xfId="0" applyNumberFormat="1"/>
    <xf numFmtId="0" fontId="24" fillId="0" borderId="1" xfId="0" applyFont="1" applyBorder="1"/>
    <xf numFmtId="43" fontId="0" fillId="0" borderId="1" xfId="3" applyFont="1" applyBorder="1"/>
    <xf numFmtId="43" fontId="0" fillId="0" borderId="1" xfId="0" applyNumberFormat="1" applyBorder="1"/>
    <xf numFmtId="43" fontId="0" fillId="0" borderId="0" xfId="3" applyFont="1"/>
    <xf numFmtId="0" fontId="0" fillId="0" borderId="0" xfId="0" applyAlignment="1"/>
    <xf numFmtId="43" fontId="0" fillId="0" borderId="0" xfId="1" applyFont="1"/>
    <xf numFmtId="43" fontId="24" fillId="0" borderId="1" xfId="1" applyFont="1" applyBorder="1"/>
    <xf numFmtId="43" fontId="0" fillId="0" borderId="0" xfId="1" applyFont="1" applyAlignment="1"/>
    <xf numFmtId="43" fontId="0" fillId="0" borderId="0" xfId="0" applyNumberFormat="1" applyAlignment="1"/>
    <xf numFmtId="0" fontId="0" fillId="0" borderId="0" xfId="0"/>
    <xf numFmtId="0" fontId="21" fillId="0" borderId="0" xfId="0" applyFont="1" applyAlignment="1"/>
    <xf numFmtId="0" fontId="2" fillId="7" borderId="1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left"/>
    </xf>
    <xf numFmtId="0" fontId="2" fillId="11" borderId="1" xfId="0" applyFont="1" applyFill="1" applyBorder="1"/>
    <xf numFmtId="43" fontId="0" fillId="11" borderId="1" xfId="3" applyFont="1" applyFill="1" applyBorder="1"/>
    <xf numFmtId="169" fontId="2" fillId="11" borderId="1" xfId="4" applyNumberFormat="1" applyFont="1" applyFill="1" applyBorder="1"/>
    <xf numFmtId="0" fontId="0" fillId="11" borderId="1" xfId="0" applyFill="1" applyBorder="1"/>
    <xf numFmtId="169" fontId="2" fillId="11" borderId="1" xfId="3" applyNumberFormat="1" applyFont="1" applyFill="1" applyBorder="1"/>
    <xf numFmtId="44" fontId="2" fillId="11" borderId="1" xfId="4" applyFont="1" applyFill="1" applyBorder="1"/>
    <xf numFmtId="0" fontId="0" fillId="11" borderId="0" xfId="0" applyFill="1"/>
    <xf numFmtId="43" fontId="0" fillId="11" borderId="0" xfId="0" applyNumberFormat="1" applyFill="1"/>
    <xf numFmtId="0" fontId="26" fillId="11" borderId="0" xfId="0" applyFont="1" applyFill="1" applyBorder="1"/>
    <xf numFmtId="43" fontId="1" fillId="11" borderId="1" xfId="1" applyFont="1" applyFill="1" applyBorder="1"/>
    <xf numFmtId="169" fontId="2" fillId="7" borderId="1" xfId="3" applyNumberFormat="1" applyFont="1" applyFill="1" applyBorder="1"/>
    <xf numFmtId="0" fontId="0" fillId="0" borderId="0" xfId="0"/>
    <xf numFmtId="14" fontId="7" fillId="9" borderId="1" xfId="0" applyNumberFormat="1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wrapText="1"/>
    </xf>
    <xf numFmtId="43" fontId="3" fillId="9" borderId="1" xfId="3" applyFont="1" applyFill="1" applyBorder="1" applyAlignment="1">
      <alignment vertical="center" wrapText="1"/>
    </xf>
    <xf numFmtId="43" fontId="3" fillId="9" borderId="1" xfId="3" applyFont="1" applyFill="1" applyBorder="1" applyAlignment="1">
      <alignment vertical="center"/>
    </xf>
    <xf numFmtId="0" fontId="3" fillId="9" borderId="1" xfId="0" applyFont="1" applyFill="1" applyBorder="1" applyAlignment="1">
      <alignment horizontal="center" vertical="center"/>
    </xf>
    <xf numFmtId="169" fontId="23" fillId="9" borderId="1" xfId="3" applyNumberFormat="1" applyFont="1" applyFill="1" applyBorder="1" applyAlignment="1">
      <alignment vertical="center"/>
    </xf>
    <xf numFmtId="0" fontId="3" fillId="9" borderId="1" xfId="0" applyFont="1" applyFill="1" applyBorder="1" applyAlignment="1">
      <alignment horizontal="left" vertical="center" wrapText="1"/>
    </xf>
    <xf numFmtId="0" fontId="23" fillId="10" borderId="5" xfId="0" applyFont="1" applyFill="1" applyBorder="1" applyAlignment="1">
      <alignment horizontal="center" vertical="center"/>
    </xf>
    <xf numFmtId="0" fontId="23" fillId="10" borderId="5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14" fontId="9" fillId="0" borderId="1" xfId="0" applyNumberFormat="1" applyFont="1" applyBorder="1" applyAlignment="1">
      <alignment horizontal="center"/>
    </xf>
    <xf numFmtId="14" fontId="9" fillId="0" borderId="1" xfId="0" applyNumberFormat="1" applyFont="1" applyBorder="1" applyAlignment="1">
      <alignment horizontal="left"/>
    </xf>
    <xf numFmtId="0" fontId="0" fillId="0" borderId="0" xfId="0"/>
    <xf numFmtId="43" fontId="0" fillId="0" borderId="0" xfId="0" applyNumberFormat="1"/>
    <xf numFmtId="43" fontId="9" fillId="0" borderId="1" xfId="3" applyFont="1" applyFill="1" applyBorder="1"/>
    <xf numFmtId="43" fontId="0" fillId="0" borderId="1" xfId="3" applyFont="1" applyBorder="1"/>
    <xf numFmtId="43" fontId="0" fillId="0" borderId="1" xfId="0" applyNumberFormat="1" applyBorder="1"/>
    <xf numFmtId="0" fontId="3" fillId="9" borderId="1" xfId="0" applyFont="1" applyFill="1" applyBorder="1" applyAlignment="1">
      <alignment horizontal="center" vertical="center" wrapText="1"/>
    </xf>
    <xf numFmtId="43" fontId="3" fillId="9" borderId="1" xfId="3" applyFont="1" applyFill="1" applyBorder="1" applyAlignment="1">
      <alignment vertical="center"/>
    </xf>
    <xf numFmtId="0" fontId="3" fillId="9" borderId="1" xfId="0" applyFont="1" applyFill="1" applyBorder="1" applyAlignment="1">
      <alignment horizontal="center" vertical="center"/>
    </xf>
    <xf numFmtId="169" fontId="23" fillId="9" borderId="1" xfId="3" applyNumberFormat="1" applyFont="1" applyFill="1" applyBorder="1" applyAlignment="1">
      <alignment vertical="center"/>
    </xf>
    <xf numFmtId="0" fontId="3" fillId="9" borderId="1" xfId="0" applyFont="1" applyFill="1" applyBorder="1" applyAlignment="1">
      <alignment horizontal="left" vertical="center" wrapText="1"/>
    </xf>
    <xf numFmtId="0" fontId="23" fillId="10" borderId="5" xfId="0" applyFont="1" applyFill="1" applyBorder="1" applyAlignment="1">
      <alignment vertical="center" wrapText="1"/>
    </xf>
    <xf numFmtId="0" fontId="23" fillId="10" borderId="5" xfId="0" applyFont="1" applyFill="1" applyBorder="1" applyAlignment="1">
      <alignment horizontal="center" vertical="center"/>
    </xf>
    <xf numFmtId="0" fontId="23" fillId="10" borderId="5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left" vertical="center"/>
    </xf>
    <xf numFmtId="0" fontId="23" fillId="10" borderId="5" xfId="0" applyFont="1" applyFill="1" applyBorder="1" applyAlignment="1">
      <alignment horizontal="left" vertical="center"/>
    </xf>
    <xf numFmtId="14" fontId="9" fillId="0" borderId="1" xfId="0" applyNumberFormat="1" applyFont="1" applyBorder="1" applyAlignment="1">
      <alignment horizontal="center"/>
    </xf>
    <xf numFmtId="14" fontId="9" fillId="0" borderId="1" xfId="0" applyNumberFormat="1" applyFont="1" applyBorder="1" applyAlignment="1">
      <alignment horizontal="left"/>
    </xf>
    <xf numFmtId="0" fontId="2" fillId="7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left"/>
    </xf>
    <xf numFmtId="0" fontId="2" fillId="7" borderId="1" xfId="0" applyFont="1" applyFill="1" applyBorder="1"/>
    <xf numFmtId="0" fontId="2" fillId="11" borderId="1" xfId="0" applyFont="1" applyFill="1" applyBorder="1"/>
    <xf numFmtId="43" fontId="0" fillId="11" borderId="1" xfId="3" applyFont="1" applyFill="1" applyBorder="1"/>
    <xf numFmtId="0" fontId="0" fillId="11" borderId="1" xfId="0" applyFill="1" applyBorder="1"/>
    <xf numFmtId="0" fontId="0" fillId="11" borderId="0" xfId="0" applyFill="1"/>
    <xf numFmtId="0" fontId="26" fillId="11" borderId="0" xfId="0" applyFont="1" applyFill="1" applyBorder="1"/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2" fillId="0" borderId="0" xfId="5" applyFont="1" applyAlignment="1">
      <alignment horizontal="center" wrapText="1"/>
    </xf>
    <xf numFmtId="0" fontId="13" fillId="0" borderId="0" xfId="5" applyFont="1" applyAlignment="1">
      <alignment horizontal="center" wrapText="1"/>
    </xf>
    <xf numFmtId="0" fontId="15" fillId="0" borderId="0" xfId="6" applyFont="1" applyAlignment="1">
      <alignment horizontal="center" vertical="center"/>
    </xf>
    <xf numFmtId="0" fontId="14" fillId="0" borderId="2" xfId="6" applyFont="1" applyBorder="1" applyAlignment="1">
      <alignment horizontal="center" vertical="center" wrapText="1"/>
    </xf>
    <xf numFmtId="0" fontId="28" fillId="0" borderId="0" xfId="5" applyFont="1" applyBorder="1" applyAlignment="1">
      <alignment horizontal="center" wrapText="1"/>
    </xf>
    <xf numFmtId="0" fontId="23" fillId="9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29" fillId="0" borderId="0" xfId="5" applyFont="1" applyBorder="1" applyAlignment="1">
      <alignment horizontal="center" wrapText="1"/>
    </xf>
  </cellXfs>
  <cellStyles count="53">
    <cellStyle name="ArticleBody" xfId="11"/>
    <cellStyle name="ArticleHeader" xfId="12"/>
    <cellStyle name="Comma" xfId="3"/>
    <cellStyle name="Comma [0]" xfId="13"/>
    <cellStyle name="Currency" xfId="4"/>
    <cellStyle name="Currency [0]" xfId="14"/>
    <cellStyle name="Euro" xfId="52"/>
    <cellStyle name="Millares" xfId="1" builtinId="3"/>
    <cellStyle name="Millares 2" xfId="10"/>
    <cellStyle name="Millares 2 2" xfId="8"/>
    <cellStyle name="Millares 3" xfId="9"/>
    <cellStyle name="Moneda" xfId="2" builtinId="4"/>
    <cellStyle name="Normal" xfId="0" builtinId="0"/>
    <cellStyle name="Normal 2" xfId="7"/>
    <cellStyle name="Normal 3" xfId="5"/>
    <cellStyle name="Normal 3 10" xfId="15"/>
    <cellStyle name="Normal 3 11" xfId="16"/>
    <cellStyle name="Normal 3 12" xfId="17"/>
    <cellStyle name="Normal 3 13" xfId="18"/>
    <cellStyle name="Normal 3 14" xfId="19"/>
    <cellStyle name="Normal 3 15" xfId="20"/>
    <cellStyle name="Normal 3 16" xfId="21"/>
    <cellStyle name="Normal 3 17" xfId="22"/>
    <cellStyle name="Normal 3 18" xfId="23"/>
    <cellStyle name="Normal 3 19" xfId="24"/>
    <cellStyle name="Normal 3 2" xfId="25"/>
    <cellStyle name="Normal 3 20" xfId="26"/>
    <cellStyle name="Normal 3 21" xfId="27"/>
    <cellStyle name="Normal 3 22" xfId="28"/>
    <cellStyle name="Normal 3 23" xfId="29"/>
    <cellStyle name="Normal 3 24" xfId="30"/>
    <cellStyle name="Normal 3 25" xfId="31"/>
    <cellStyle name="Normal 3 26" xfId="32"/>
    <cellStyle name="Normal 3 27" xfId="33"/>
    <cellStyle name="Normal 3 28" xfId="34"/>
    <cellStyle name="Normal 3 29" xfId="35"/>
    <cellStyle name="Normal 3 3" xfId="36"/>
    <cellStyle name="Normal 3 30" xfId="37"/>
    <cellStyle name="Normal 3 31" xfId="38"/>
    <cellStyle name="Normal 3 32" xfId="39"/>
    <cellStyle name="Normal 3 4" xfId="40"/>
    <cellStyle name="Normal 3 5" xfId="41"/>
    <cellStyle name="Normal 3 6" xfId="42"/>
    <cellStyle name="Normal 3 7" xfId="43"/>
    <cellStyle name="Normal 3 8" xfId="44"/>
    <cellStyle name="Normal 3 9" xfId="45"/>
    <cellStyle name="Normal 4" xfId="46"/>
    <cellStyle name="Normal 4 2" xfId="47"/>
    <cellStyle name="Normal_presupuestaria" xfId="6"/>
    <cellStyle name="Percent" xfId="48"/>
    <cellStyle name="ProcessBody" xfId="49"/>
    <cellStyle name="ProcessHeader" xfId="50"/>
    <cellStyle name="ProcessSubHeader" xfId="51"/>
  </cellStyles>
  <dxfs count="8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vertical/>
        <horizontal/>
      </border>
    </dxf>
    <dxf>
      <border>
        <vertical/>
        <horizontal/>
      </border>
    </dxf>
    <dxf>
      <font>
        <strike val="0"/>
      </font>
    </dxf>
  </dxfs>
  <tableStyles count="4" defaultTableStyle="TableStyleMedium9" defaultPivotStyle="PivotStyleLight16">
    <tableStyle name="Table Style 1" pivot="0" count="1">
      <tableStyleElement type="totalRow" dxfId="7"/>
    </tableStyle>
    <tableStyle name="Table Style 2" pivot="0" count="2">
      <tableStyleElement type="wholeTable" dxfId="6"/>
      <tableStyleElement type="totalRow" dxfId="5"/>
    </tableStyle>
    <tableStyle name="Table Style 3" pivot="0" count="3">
      <tableStyleElement type="lastColumn" dxfId="4"/>
      <tableStyleElement type="firstRowStripe" dxfId="3"/>
      <tableStyleElement type="secondRowStripe" dxfId="2"/>
    </tableStyle>
    <tableStyle name="Table Style 4" pivot="0" count="2">
      <tableStyleElement type="firstRowStripe" dxfId="1"/>
      <tableStyleElement type="secondColumnStripe" dxfId="0"/>
    </tableStyle>
  </tableStyle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5"/>
  <sheetViews>
    <sheetView workbookViewId="0">
      <selection activeCell="D19" sqref="D19"/>
    </sheetView>
  </sheetViews>
  <sheetFormatPr baseColWidth="10" defaultRowHeight="15"/>
  <cols>
    <col min="2" max="2" width="27.7109375" customWidth="1"/>
    <col min="3" max="3" width="18.5703125" customWidth="1"/>
    <col min="4" max="4" width="18.7109375" customWidth="1"/>
    <col min="5" max="5" width="20.28515625" customWidth="1"/>
    <col min="10" max="10" width="13.140625" bestFit="1" customWidth="1"/>
  </cols>
  <sheetData>
    <row r="2" spans="2:7" ht="21">
      <c r="B2" s="104" t="s">
        <v>1</v>
      </c>
      <c r="C2" s="104"/>
      <c r="D2" s="104"/>
      <c r="E2" s="104"/>
      <c r="F2" s="104"/>
      <c r="G2" s="32"/>
    </row>
    <row r="3" spans="2:7" ht="20.25">
      <c r="B3" s="105" t="s">
        <v>90</v>
      </c>
      <c r="C3" s="105"/>
      <c r="D3" s="105"/>
      <c r="E3" s="105"/>
      <c r="F3" s="105"/>
      <c r="G3" s="32"/>
    </row>
    <row r="4" spans="2:7" ht="21">
      <c r="B4" s="103" t="s">
        <v>138</v>
      </c>
      <c r="C4" s="103"/>
      <c r="D4" s="103"/>
      <c r="E4" s="103"/>
      <c r="F4" s="103"/>
      <c r="G4" s="32"/>
    </row>
    <row r="6" spans="2:7" ht="26.25">
      <c r="B6" s="33" t="s">
        <v>91</v>
      </c>
      <c r="C6" s="34" t="s">
        <v>92</v>
      </c>
      <c r="D6" s="34" t="s">
        <v>93</v>
      </c>
      <c r="E6" s="34" t="s">
        <v>94</v>
      </c>
      <c r="F6" s="34" t="s">
        <v>95</v>
      </c>
      <c r="G6" s="32"/>
    </row>
    <row r="7" spans="2:7">
      <c r="B7" s="39" t="s">
        <v>96</v>
      </c>
      <c r="C7" s="45">
        <v>7440930</v>
      </c>
      <c r="D7" s="44">
        <v>7294655.8499999996</v>
      </c>
      <c r="E7" s="40">
        <f>C7-D7</f>
        <v>146274.15000000037</v>
      </c>
      <c r="F7" s="41">
        <f>D7/C7*100</f>
        <v>98.034195322358897</v>
      </c>
      <c r="G7" s="32"/>
    </row>
    <row r="8" spans="2:7">
      <c r="B8" s="39" t="s">
        <v>97</v>
      </c>
      <c r="C8" s="45">
        <v>1940040</v>
      </c>
      <c r="D8" s="80">
        <v>386087.36</v>
      </c>
      <c r="E8" s="81">
        <f>C8-D8</f>
        <v>1553952.6400000001</v>
      </c>
      <c r="F8" s="82">
        <f t="shared" ref="F8" si="0">D8/C8*100</f>
        <v>19.900999979381869</v>
      </c>
      <c r="G8" s="32"/>
    </row>
    <row r="9" spans="2:7">
      <c r="B9" s="39" t="s">
        <v>98</v>
      </c>
      <c r="C9" s="44">
        <v>205000</v>
      </c>
      <c r="D9" s="44">
        <v>0</v>
      </c>
      <c r="F9" s="82">
        <v>0</v>
      </c>
      <c r="G9" s="32"/>
    </row>
    <row r="10" spans="2:7">
      <c r="B10" s="39" t="s">
        <v>99</v>
      </c>
      <c r="C10" s="45">
        <v>0</v>
      </c>
      <c r="D10" s="44"/>
      <c r="E10" s="40">
        <v>0</v>
      </c>
      <c r="F10" s="82">
        <v>0</v>
      </c>
      <c r="G10" s="32"/>
    </row>
    <row r="11" spans="2:7">
      <c r="B11" s="39" t="s">
        <v>100</v>
      </c>
      <c r="C11" s="45">
        <v>0</v>
      </c>
      <c r="D11" s="44"/>
      <c r="E11" s="40"/>
      <c r="F11" s="82">
        <v>0</v>
      </c>
      <c r="G11" s="32"/>
    </row>
    <row r="12" spans="2:7" ht="15.75">
      <c r="B12" s="35" t="s">
        <v>101</v>
      </c>
      <c r="C12" s="29">
        <f>SUM(C7:C11)</f>
        <v>9585970</v>
      </c>
      <c r="D12" s="29">
        <f t="shared" ref="D12:E12" si="1">SUM(D7:D11)</f>
        <v>7680743.21</v>
      </c>
      <c r="E12" s="29">
        <f t="shared" si="1"/>
        <v>1700226.7900000005</v>
      </c>
      <c r="F12" s="29">
        <f>D12/C12*100</f>
        <v>80.124840887255019</v>
      </c>
      <c r="G12" s="32"/>
    </row>
    <row r="13" spans="2:7">
      <c r="B13" s="32"/>
      <c r="C13" s="32"/>
      <c r="D13" s="38"/>
      <c r="E13" s="32"/>
      <c r="F13" s="32"/>
      <c r="G13" s="32"/>
    </row>
    <row r="14" spans="2:7">
      <c r="B14" s="37"/>
      <c r="C14" s="37"/>
      <c r="D14" s="38"/>
      <c r="E14" s="32"/>
      <c r="F14" s="32"/>
      <c r="G14" s="32"/>
    </row>
    <row r="15" spans="2:7">
      <c r="B15" s="36" t="s">
        <v>102</v>
      </c>
      <c r="C15" s="36"/>
      <c r="D15" s="32"/>
      <c r="E15" s="32"/>
      <c r="F15" s="32"/>
      <c r="G15" s="32"/>
    </row>
    <row r="16" spans="2:7">
      <c r="B16" s="32"/>
      <c r="C16" s="32"/>
      <c r="D16" s="42"/>
      <c r="E16" s="32"/>
      <c r="F16" s="32"/>
      <c r="G16" s="32"/>
    </row>
    <row r="17" spans="2:10">
      <c r="B17" s="32"/>
      <c r="C17" s="43"/>
      <c r="D17" s="46"/>
      <c r="E17" s="43"/>
      <c r="F17" s="43"/>
      <c r="G17" s="32"/>
    </row>
    <row r="18" spans="2:10">
      <c r="B18" s="43"/>
      <c r="C18" s="43"/>
      <c r="D18" s="43"/>
      <c r="E18" s="43"/>
      <c r="F18" s="47"/>
      <c r="G18" s="32"/>
    </row>
    <row r="19" spans="2:10">
      <c r="B19" s="43"/>
      <c r="C19" s="43"/>
      <c r="D19" s="43"/>
      <c r="E19" s="43"/>
      <c r="F19" s="43"/>
      <c r="G19" s="43"/>
    </row>
    <row r="25" spans="2:10">
      <c r="J25" s="79"/>
    </row>
  </sheetData>
  <mergeCells count="3">
    <mergeCell ref="B4:F4"/>
    <mergeCell ref="B2:F2"/>
    <mergeCell ref="B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3:I95"/>
  <sheetViews>
    <sheetView topLeftCell="A58" workbookViewId="0">
      <selection activeCell="J40" sqref="J40"/>
    </sheetView>
  </sheetViews>
  <sheetFormatPr baseColWidth="10" defaultRowHeight="15"/>
  <cols>
    <col min="1" max="1" width="47.28515625" customWidth="1"/>
    <col min="2" max="2" width="16.5703125" customWidth="1"/>
    <col min="3" max="3" width="16.7109375" customWidth="1"/>
    <col min="4" max="4" width="16.85546875" customWidth="1"/>
    <col min="5" max="5" width="16.5703125" customWidth="1"/>
    <col min="6" max="6" width="16.28515625" customWidth="1"/>
  </cols>
  <sheetData>
    <row r="3" spans="1:6" ht="15.75">
      <c r="A3" s="106" t="s">
        <v>0</v>
      </c>
      <c r="B3" s="106"/>
      <c r="C3" s="106"/>
      <c r="D3" s="106"/>
      <c r="E3" s="106"/>
      <c r="F3" s="1"/>
    </row>
    <row r="4" spans="1:6">
      <c r="A4" s="107" t="s">
        <v>1</v>
      </c>
      <c r="B4" s="107"/>
      <c r="C4" s="107"/>
      <c r="D4" s="107"/>
      <c r="E4" s="107"/>
      <c r="F4" s="1"/>
    </row>
    <row r="5" spans="1:6" ht="15.75">
      <c r="A5" s="108" t="s">
        <v>88</v>
      </c>
      <c r="B5" s="108"/>
      <c r="C5" s="108"/>
      <c r="D5" s="108"/>
      <c r="E5" s="108"/>
      <c r="F5" s="1"/>
    </row>
    <row r="6" spans="1:6">
      <c r="A6" s="109" t="s">
        <v>2</v>
      </c>
      <c r="B6" s="109"/>
      <c r="C6" s="109"/>
      <c r="D6" s="109"/>
      <c r="E6" s="109"/>
      <c r="F6" s="1"/>
    </row>
    <row r="7" spans="1:6" ht="39">
      <c r="A7" s="9"/>
      <c r="B7" s="26" t="s">
        <v>3</v>
      </c>
      <c r="C7" s="18" t="s">
        <v>4</v>
      </c>
      <c r="D7" s="10" t="s">
        <v>5</v>
      </c>
      <c r="E7" s="19" t="s">
        <v>89</v>
      </c>
      <c r="F7" s="11" t="s">
        <v>6</v>
      </c>
    </row>
    <row r="8" spans="1:6">
      <c r="A8" s="5" t="s">
        <v>7</v>
      </c>
      <c r="B8" s="21">
        <f>SUM(B9:B25)</f>
        <v>164562543</v>
      </c>
      <c r="C8" s="21">
        <f t="shared" ref="C8:E8" si="0">SUM(C9:C25)</f>
        <v>0</v>
      </c>
      <c r="D8" s="21">
        <f t="shared" si="0"/>
        <v>164562543</v>
      </c>
      <c r="E8" s="21">
        <f t="shared" si="0"/>
        <v>7294655.8500000006</v>
      </c>
      <c r="F8" s="3">
        <v>38087404.32</v>
      </c>
    </row>
    <row r="9" spans="1:6">
      <c r="A9" s="6" t="s">
        <v>8</v>
      </c>
      <c r="B9" s="22">
        <v>63312180</v>
      </c>
      <c r="C9" s="2"/>
      <c r="D9" s="12">
        <f>B9+C9</f>
        <v>63312180</v>
      </c>
      <c r="E9" s="20">
        <v>5751520</v>
      </c>
      <c r="F9" s="12">
        <f>D9-E9</f>
        <v>57560660</v>
      </c>
    </row>
    <row r="10" spans="1:6">
      <c r="A10" s="6" t="s">
        <v>9</v>
      </c>
      <c r="B10" s="22">
        <v>45276639</v>
      </c>
      <c r="C10" s="2"/>
      <c r="D10" s="12">
        <f t="shared" ref="D10:D25" si="1">B10+C10</f>
        <v>45276639</v>
      </c>
      <c r="E10" s="20">
        <v>421100</v>
      </c>
      <c r="F10" s="12">
        <f t="shared" ref="F10:F73" si="2">D10-E10</f>
        <v>44855539</v>
      </c>
    </row>
    <row r="11" spans="1:6">
      <c r="A11" s="6" t="s">
        <v>10</v>
      </c>
      <c r="B11" s="22">
        <v>379500</v>
      </c>
      <c r="C11" s="2"/>
      <c r="D11" s="12">
        <f t="shared" si="1"/>
        <v>379500</v>
      </c>
      <c r="E11" s="20">
        <v>0</v>
      </c>
      <c r="F11" s="12">
        <f t="shared" si="2"/>
        <v>379500</v>
      </c>
    </row>
    <row r="12" spans="1:6">
      <c r="A12" s="6" t="s">
        <v>11</v>
      </c>
      <c r="B12" s="22">
        <v>1296000</v>
      </c>
      <c r="C12" s="2"/>
      <c r="D12" s="12">
        <f t="shared" si="1"/>
        <v>1296000</v>
      </c>
      <c r="E12" s="20">
        <v>108000</v>
      </c>
      <c r="F12" s="12">
        <f t="shared" si="2"/>
        <v>1188000</v>
      </c>
    </row>
    <row r="13" spans="1:6">
      <c r="A13" s="6" t="s">
        <v>12</v>
      </c>
      <c r="B13" s="23">
        <v>6599315</v>
      </c>
      <c r="C13" s="2"/>
      <c r="D13" s="12">
        <f t="shared" si="1"/>
        <v>6599315</v>
      </c>
      <c r="E13" s="2"/>
      <c r="F13" s="12">
        <f t="shared" si="2"/>
        <v>6599315</v>
      </c>
    </row>
    <row r="14" spans="1:6">
      <c r="A14" s="6" t="s">
        <v>13</v>
      </c>
      <c r="B14" s="23">
        <v>138600</v>
      </c>
      <c r="C14" s="2"/>
      <c r="D14" s="12">
        <f t="shared" si="1"/>
        <v>138600</v>
      </c>
      <c r="E14" s="2"/>
      <c r="F14" s="12">
        <f t="shared" si="2"/>
        <v>138600</v>
      </c>
    </row>
    <row r="15" spans="1:6">
      <c r="A15" s="6" t="s">
        <v>14</v>
      </c>
      <c r="B15" s="23">
        <v>43184</v>
      </c>
      <c r="C15" s="2"/>
      <c r="D15" s="12">
        <f t="shared" si="1"/>
        <v>43184</v>
      </c>
      <c r="E15" s="2"/>
      <c r="F15" s="12">
        <f t="shared" si="2"/>
        <v>43184</v>
      </c>
    </row>
    <row r="16" spans="1:6">
      <c r="A16" s="6" t="s">
        <v>15</v>
      </c>
      <c r="B16" s="22">
        <v>16498287</v>
      </c>
      <c r="C16" s="2"/>
      <c r="D16" s="12">
        <f t="shared" si="1"/>
        <v>16498287</v>
      </c>
      <c r="E16" s="2"/>
      <c r="F16" s="12">
        <f t="shared" si="2"/>
        <v>16498287</v>
      </c>
    </row>
    <row r="17" spans="1:6">
      <c r="A17" s="6" t="s">
        <v>16</v>
      </c>
      <c r="B17" s="22">
        <v>36000</v>
      </c>
      <c r="C17" s="2"/>
      <c r="D17" s="12">
        <f t="shared" si="1"/>
        <v>36000</v>
      </c>
      <c r="E17" s="27"/>
      <c r="F17" s="12">
        <f t="shared" si="2"/>
        <v>36000</v>
      </c>
    </row>
    <row r="18" spans="1:6">
      <c r="A18" s="6" t="s">
        <v>17</v>
      </c>
      <c r="B18" s="22">
        <v>979200</v>
      </c>
      <c r="C18" s="2"/>
      <c r="D18" s="12">
        <f t="shared" si="1"/>
        <v>979200</v>
      </c>
      <c r="E18" s="20">
        <v>81600</v>
      </c>
      <c r="F18" s="12">
        <f t="shared" si="2"/>
        <v>897600</v>
      </c>
    </row>
    <row r="19" spans="1:6">
      <c r="A19" s="6" t="s">
        <v>18</v>
      </c>
      <c r="B19" s="22">
        <v>1962900</v>
      </c>
      <c r="C19" s="2"/>
      <c r="D19" s="12">
        <f t="shared" si="1"/>
        <v>1962900</v>
      </c>
      <c r="E19" s="2"/>
      <c r="F19" s="12">
        <f t="shared" si="2"/>
        <v>1962900</v>
      </c>
    </row>
    <row r="20" spans="1:6">
      <c r="A20" s="6" t="s">
        <v>19</v>
      </c>
      <c r="B20" s="22">
        <v>2460659</v>
      </c>
      <c r="C20" s="2"/>
      <c r="D20" s="12">
        <f t="shared" si="1"/>
        <v>2460659</v>
      </c>
      <c r="E20" s="2"/>
      <c r="F20" s="12">
        <f t="shared" si="2"/>
        <v>2460659</v>
      </c>
    </row>
    <row r="21" spans="1:6">
      <c r="A21" s="6" t="s">
        <v>20</v>
      </c>
      <c r="B21" s="22">
        <v>2500000</v>
      </c>
      <c r="C21" s="2"/>
      <c r="D21" s="12">
        <f t="shared" si="1"/>
        <v>2500000</v>
      </c>
      <c r="E21" s="27"/>
      <c r="F21" s="12">
        <f t="shared" si="2"/>
        <v>2500000</v>
      </c>
    </row>
    <row r="22" spans="1:6">
      <c r="A22" s="6" t="s">
        <v>21</v>
      </c>
      <c r="B22" s="23">
        <v>6602315</v>
      </c>
      <c r="C22" s="2"/>
      <c r="D22" s="12">
        <f t="shared" si="1"/>
        <v>6602315</v>
      </c>
      <c r="E22" s="2"/>
      <c r="F22" s="12">
        <f t="shared" si="2"/>
        <v>6602315</v>
      </c>
    </row>
    <row r="23" spans="1:6">
      <c r="A23" s="6" t="s">
        <v>22</v>
      </c>
      <c r="B23" s="23">
        <v>5335080</v>
      </c>
      <c r="C23" s="2"/>
      <c r="D23" s="12">
        <f t="shared" si="1"/>
        <v>5335080</v>
      </c>
      <c r="E23" s="20">
        <v>433407.63</v>
      </c>
      <c r="F23" s="12">
        <f t="shared" si="2"/>
        <v>4901672.37</v>
      </c>
    </row>
    <row r="24" spans="1:6">
      <c r="A24" s="6" t="s">
        <v>23</v>
      </c>
      <c r="B24" s="23">
        <v>10435952</v>
      </c>
      <c r="C24" s="2"/>
      <c r="D24" s="12">
        <f t="shared" si="1"/>
        <v>10435952</v>
      </c>
      <c r="E24" s="20">
        <v>444859.02</v>
      </c>
      <c r="F24" s="12">
        <f t="shared" si="2"/>
        <v>9991092.9800000004</v>
      </c>
    </row>
    <row r="25" spans="1:6">
      <c r="A25" s="6" t="s">
        <v>24</v>
      </c>
      <c r="B25" s="22">
        <v>706732</v>
      </c>
      <c r="C25" s="2"/>
      <c r="D25" s="12">
        <f t="shared" si="1"/>
        <v>706732</v>
      </c>
      <c r="E25" s="20">
        <v>54169.2</v>
      </c>
      <c r="F25" s="12">
        <f t="shared" si="2"/>
        <v>652562.80000000005</v>
      </c>
    </row>
    <row r="26" spans="1:6">
      <c r="A26" s="8"/>
      <c r="C26" s="2"/>
      <c r="D26" s="12"/>
      <c r="E26" s="2"/>
      <c r="F26" s="12">
        <f t="shared" si="2"/>
        <v>0</v>
      </c>
    </row>
    <row r="27" spans="1:6">
      <c r="A27" s="5" t="s">
        <v>25</v>
      </c>
      <c r="B27" s="25">
        <f>SUM(B28:B52)</f>
        <v>31404373</v>
      </c>
      <c r="C27" s="25">
        <f t="shared" ref="C27:E27" si="3">SUM(C28:C52)</f>
        <v>0</v>
      </c>
      <c r="D27" s="25">
        <f t="shared" si="3"/>
        <v>31404373</v>
      </c>
      <c r="E27" s="25">
        <f t="shared" si="3"/>
        <v>386087.36</v>
      </c>
      <c r="F27" s="12">
        <f t="shared" si="2"/>
        <v>31018285.640000001</v>
      </c>
    </row>
    <row r="28" spans="1:6">
      <c r="A28" s="6" t="s">
        <v>26</v>
      </c>
      <c r="B28" s="22">
        <v>1000</v>
      </c>
      <c r="C28" s="2"/>
      <c r="D28" s="12">
        <f>B28+C28</f>
        <v>1000</v>
      </c>
      <c r="E28" s="2"/>
      <c r="F28" s="12">
        <f t="shared" si="2"/>
        <v>1000</v>
      </c>
    </row>
    <row r="29" spans="1:6">
      <c r="A29" s="6" t="s">
        <v>27</v>
      </c>
      <c r="B29" s="22">
        <v>1146100</v>
      </c>
      <c r="C29" s="2"/>
      <c r="D29" s="12">
        <f t="shared" ref="D29:D52" si="4">B29+C29</f>
        <v>1146100</v>
      </c>
      <c r="E29" s="2"/>
      <c r="F29" s="12">
        <f t="shared" si="2"/>
        <v>1146100</v>
      </c>
    </row>
    <row r="30" spans="1:6">
      <c r="A30" s="6" t="s">
        <v>28</v>
      </c>
      <c r="B30" s="22">
        <v>841750</v>
      </c>
      <c r="C30" s="2"/>
      <c r="D30" s="12">
        <f t="shared" si="4"/>
        <v>841750</v>
      </c>
      <c r="E30" s="2"/>
      <c r="F30" s="12">
        <f t="shared" si="2"/>
        <v>841750</v>
      </c>
    </row>
    <row r="31" spans="1:6">
      <c r="A31" s="6" t="s">
        <v>29</v>
      </c>
      <c r="B31" s="22">
        <v>4023150</v>
      </c>
      <c r="C31" s="2"/>
      <c r="D31" s="12">
        <f t="shared" si="4"/>
        <v>4023150</v>
      </c>
      <c r="E31" s="2">
        <v>386087.36</v>
      </c>
      <c r="F31" s="12">
        <f t="shared" si="2"/>
        <v>3637062.64</v>
      </c>
    </row>
    <row r="32" spans="1:6">
      <c r="A32" s="6" t="s">
        <v>30</v>
      </c>
      <c r="B32" s="22">
        <v>0</v>
      </c>
      <c r="C32" s="2"/>
      <c r="D32" s="12">
        <f t="shared" si="4"/>
        <v>0</v>
      </c>
      <c r="E32" s="2"/>
      <c r="F32" s="12">
        <f t="shared" si="2"/>
        <v>0</v>
      </c>
    </row>
    <row r="33" spans="1:9">
      <c r="A33" s="6" t="s">
        <v>31</v>
      </c>
      <c r="B33" s="22">
        <v>0</v>
      </c>
      <c r="C33" s="2"/>
      <c r="D33" s="12">
        <f t="shared" si="4"/>
        <v>0</v>
      </c>
      <c r="E33" s="2"/>
      <c r="F33" s="12">
        <f t="shared" si="2"/>
        <v>0</v>
      </c>
    </row>
    <row r="34" spans="1:9">
      <c r="A34" s="6" t="s">
        <v>32</v>
      </c>
      <c r="B34" s="22">
        <v>1000000</v>
      </c>
      <c r="C34" s="2"/>
      <c r="D34" s="12">
        <f t="shared" si="4"/>
        <v>1000000</v>
      </c>
      <c r="E34" s="2"/>
      <c r="F34" s="12">
        <f t="shared" si="2"/>
        <v>1000000</v>
      </c>
    </row>
    <row r="35" spans="1:9">
      <c r="A35" s="6" t="s">
        <v>33</v>
      </c>
      <c r="B35" s="22"/>
      <c r="C35" s="2"/>
      <c r="D35" s="12">
        <f t="shared" si="4"/>
        <v>0</v>
      </c>
      <c r="E35" s="2"/>
      <c r="F35" s="12">
        <f t="shared" si="2"/>
        <v>0</v>
      </c>
    </row>
    <row r="36" spans="1:9">
      <c r="A36" s="6" t="s">
        <v>34</v>
      </c>
      <c r="B36" s="22">
        <v>175000</v>
      </c>
      <c r="C36" s="2"/>
      <c r="D36" s="12">
        <f t="shared" si="4"/>
        <v>175000</v>
      </c>
      <c r="E36" s="2"/>
      <c r="F36" s="12">
        <f t="shared" si="2"/>
        <v>175000</v>
      </c>
    </row>
    <row r="37" spans="1:9">
      <c r="A37" s="6" t="s">
        <v>35</v>
      </c>
      <c r="B37" s="22">
        <v>0</v>
      </c>
      <c r="C37" s="2"/>
      <c r="D37" s="12">
        <f t="shared" si="4"/>
        <v>0</v>
      </c>
      <c r="E37" s="2"/>
      <c r="F37" s="12">
        <f t="shared" si="2"/>
        <v>0</v>
      </c>
    </row>
    <row r="38" spans="1:9">
      <c r="A38" s="6" t="s">
        <v>36</v>
      </c>
      <c r="B38" s="22"/>
      <c r="C38" s="2"/>
      <c r="D38" s="12">
        <f t="shared" si="4"/>
        <v>0</v>
      </c>
      <c r="E38" s="2"/>
      <c r="F38" s="12">
        <f t="shared" si="2"/>
        <v>0</v>
      </c>
      <c r="I38" s="78" t="s">
        <v>137</v>
      </c>
    </row>
    <row r="39" spans="1:9">
      <c r="A39" s="6" t="s">
        <v>37</v>
      </c>
      <c r="B39" s="22">
        <v>180000</v>
      </c>
      <c r="C39" s="2"/>
      <c r="D39" s="12">
        <f t="shared" si="4"/>
        <v>180000</v>
      </c>
      <c r="E39" s="2"/>
      <c r="F39" s="12">
        <f t="shared" si="2"/>
        <v>180000</v>
      </c>
    </row>
    <row r="40" spans="1:9">
      <c r="A40" s="6" t="s">
        <v>38</v>
      </c>
      <c r="B40" s="22">
        <v>400500</v>
      </c>
      <c r="C40" s="2"/>
      <c r="D40" s="12">
        <f t="shared" si="4"/>
        <v>400500</v>
      </c>
      <c r="E40" s="2"/>
      <c r="F40" s="12">
        <f t="shared" si="2"/>
        <v>400500</v>
      </c>
    </row>
    <row r="41" spans="1:9">
      <c r="A41" s="6" t="s">
        <v>39</v>
      </c>
      <c r="B41" s="28">
        <v>7100000</v>
      </c>
      <c r="C41" s="2"/>
      <c r="D41" s="12">
        <f t="shared" si="4"/>
        <v>7100000</v>
      </c>
      <c r="E41" s="2"/>
      <c r="F41" s="12">
        <f t="shared" si="2"/>
        <v>7100000</v>
      </c>
    </row>
    <row r="42" spans="1:9">
      <c r="A42" s="6" t="s">
        <v>40</v>
      </c>
      <c r="B42" s="22">
        <v>0</v>
      </c>
      <c r="C42" s="2"/>
      <c r="D42" s="12">
        <f t="shared" si="4"/>
        <v>0</v>
      </c>
      <c r="E42" s="2"/>
      <c r="F42" s="12">
        <f t="shared" si="2"/>
        <v>0</v>
      </c>
    </row>
    <row r="43" spans="1:9">
      <c r="A43" s="6" t="s">
        <v>41</v>
      </c>
      <c r="B43" s="20"/>
      <c r="C43" s="2"/>
      <c r="D43" s="12">
        <f t="shared" si="4"/>
        <v>0</v>
      </c>
      <c r="E43" s="2"/>
      <c r="F43" s="12">
        <f t="shared" si="2"/>
        <v>0</v>
      </c>
    </row>
    <row r="44" spans="1:9">
      <c r="A44" s="6" t="s">
        <v>42</v>
      </c>
      <c r="B44" s="22">
        <v>7036873</v>
      </c>
      <c r="C44" s="2"/>
      <c r="D44" s="12">
        <f t="shared" si="4"/>
        <v>7036873</v>
      </c>
      <c r="E44" s="2"/>
      <c r="F44" s="12">
        <f t="shared" si="2"/>
        <v>7036873</v>
      </c>
    </row>
    <row r="45" spans="1:9">
      <c r="A45" s="6" t="s">
        <v>43</v>
      </c>
      <c r="B45" s="22">
        <v>0</v>
      </c>
      <c r="C45" s="2"/>
      <c r="D45" s="12">
        <f t="shared" si="4"/>
        <v>0</v>
      </c>
      <c r="E45" s="2"/>
      <c r="F45" s="12">
        <f t="shared" si="2"/>
        <v>0</v>
      </c>
    </row>
    <row r="46" spans="1:9">
      <c r="A46" s="6" t="s">
        <v>44</v>
      </c>
      <c r="B46" s="22"/>
      <c r="C46" s="2"/>
      <c r="D46" s="12">
        <f t="shared" si="4"/>
        <v>0</v>
      </c>
      <c r="E46" s="2"/>
      <c r="F46" s="12">
        <f t="shared" si="2"/>
        <v>0</v>
      </c>
    </row>
    <row r="47" spans="1:9">
      <c r="A47" s="6" t="s">
        <v>45</v>
      </c>
      <c r="B47" s="22">
        <v>0</v>
      </c>
      <c r="C47" s="2"/>
      <c r="D47" s="12">
        <f t="shared" si="4"/>
        <v>0</v>
      </c>
      <c r="E47" s="2"/>
      <c r="F47" s="12">
        <f t="shared" si="2"/>
        <v>0</v>
      </c>
    </row>
    <row r="48" spans="1:9">
      <c r="A48" s="6" t="s">
        <v>46</v>
      </c>
      <c r="B48" s="22">
        <v>0</v>
      </c>
      <c r="C48" s="2"/>
      <c r="D48" s="12">
        <f t="shared" si="4"/>
        <v>0</v>
      </c>
      <c r="E48" s="2"/>
      <c r="F48" s="12">
        <f t="shared" si="2"/>
        <v>0</v>
      </c>
    </row>
    <row r="49" spans="1:6">
      <c r="A49" s="6" t="s">
        <v>47</v>
      </c>
      <c r="B49" s="22">
        <v>0</v>
      </c>
      <c r="C49" s="2"/>
      <c r="D49" s="12">
        <f t="shared" si="4"/>
        <v>0</v>
      </c>
      <c r="E49" s="2"/>
      <c r="F49" s="12">
        <f t="shared" si="2"/>
        <v>0</v>
      </c>
    </row>
    <row r="50" spans="1:6">
      <c r="A50" s="6" t="s">
        <v>48</v>
      </c>
      <c r="B50" s="22">
        <v>0</v>
      </c>
      <c r="C50" s="2"/>
      <c r="D50" s="12">
        <f t="shared" si="4"/>
        <v>0</v>
      </c>
      <c r="E50" s="2"/>
      <c r="F50" s="12">
        <f t="shared" si="2"/>
        <v>0</v>
      </c>
    </row>
    <row r="51" spans="1:6">
      <c r="A51" s="6" t="s">
        <v>49</v>
      </c>
      <c r="B51" s="22">
        <v>9500000</v>
      </c>
      <c r="C51" s="2"/>
      <c r="D51" s="12">
        <f t="shared" si="4"/>
        <v>9500000</v>
      </c>
      <c r="E51" s="2"/>
      <c r="F51" s="12">
        <f t="shared" si="2"/>
        <v>9500000</v>
      </c>
    </row>
    <row r="52" spans="1:6">
      <c r="A52" s="6" t="s">
        <v>50</v>
      </c>
      <c r="B52" s="22">
        <v>0</v>
      </c>
      <c r="C52" s="2"/>
      <c r="D52" s="12">
        <f t="shared" si="4"/>
        <v>0</v>
      </c>
      <c r="E52" s="2"/>
      <c r="F52" s="12">
        <f t="shared" si="2"/>
        <v>0</v>
      </c>
    </row>
    <row r="53" spans="1:6">
      <c r="A53" s="6"/>
      <c r="C53" s="2"/>
      <c r="D53" s="12"/>
      <c r="E53" s="2"/>
      <c r="F53" s="12">
        <f t="shared" si="2"/>
        <v>0</v>
      </c>
    </row>
    <row r="54" spans="1:6">
      <c r="A54" s="5" t="s">
        <v>51</v>
      </c>
      <c r="B54" s="21">
        <f>SUM(B55:B74)</f>
        <v>10383370</v>
      </c>
      <c r="C54" s="21">
        <f t="shared" ref="C54:E54" si="5">SUM(C55:C74)</f>
        <v>0</v>
      </c>
      <c r="D54" s="21">
        <f t="shared" si="5"/>
        <v>10383370</v>
      </c>
      <c r="E54" s="21">
        <f t="shared" si="5"/>
        <v>386087.36</v>
      </c>
      <c r="F54" s="12">
        <f t="shared" si="2"/>
        <v>9997282.6400000006</v>
      </c>
    </row>
    <row r="55" spans="1:6">
      <c r="A55" s="5" t="s">
        <v>52</v>
      </c>
      <c r="B55" s="22">
        <v>545029</v>
      </c>
      <c r="C55" s="2"/>
      <c r="D55" s="12">
        <f>B55+C55</f>
        <v>545029</v>
      </c>
      <c r="E55" s="2"/>
      <c r="F55" s="12">
        <f t="shared" si="2"/>
        <v>545029</v>
      </c>
    </row>
    <row r="56" spans="1:6">
      <c r="A56" s="5" t="s">
        <v>53</v>
      </c>
      <c r="B56" s="22">
        <v>0</v>
      </c>
      <c r="C56" s="2"/>
      <c r="D56" s="12">
        <f t="shared" ref="D56:D74" si="6">B56+C56</f>
        <v>0</v>
      </c>
      <c r="E56" s="2"/>
      <c r="F56" s="12">
        <f t="shared" si="2"/>
        <v>0</v>
      </c>
    </row>
    <row r="57" spans="1:6">
      <c r="A57" s="5" t="s">
        <v>54</v>
      </c>
      <c r="B57" s="22">
        <v>4668341</v>
      </c>
      <c r="C57" s="2">
        <v>-1020000</v>
      </c>
      <c r="D57" s="12">
        <f t="shared" si="6"/>
        <v>3648341</v>
      </c>
      <c r="E57" s="2"/>
      <c r="F57" s="12">
        <f t="shared" si="2"/>
        <v>3648341</v>
      </c>
    </row>
    <row r="58" spans="1:6">
      <c r="A58" s="5" t="s">
        <v>55</v>
      </c>
      <c r="B58" s="22">
        <v>0</v>
      </c>
      <c r="C58" s="2"/>
      <c r="D58" s="12">
        <f t="shared" si="6"/>
        <v>0</v>
      </c>
      <c r="E58" s="2"/>
      <c r="F58" s="12">
        <f t="shared" si="2"/>
        <v>0</v>
      </c>
    </row>
    <row r="59" spans="1:6">
      <c r="A59" s="5" t="s">
        <v>56</v>
      </c>
      <c r="B59" s="22">
        <v>0</v>
      </c>
      <c r="C59" s="2"/>
      <c r="D59" s="12">
        <f t="shared" si="6"/>
        <v>0</v>
      </c>
      <c r="E59" s="2"/>
      <c r="F59" s="12">
        <f t="shared" si="2"/>
        <v>0</v>
      </c>
    </row>
    <row r="60" spans="1:6">
      <c r="A60" s="5" t="s">
        <v>57</v>
      </c>
      <c r="B60" s="22">
        <v>0</v>
      </c>
      <c r="C60" s="2"/>
      <c r="D60" s="12">
        <f t="shared" si="6"/>
        <v>0</v>
      </c>
      <c r="E60" s="2"/>
      <c r="F60" s="12">
        <f t="shared" si="2"/>
        <v>0</v>
      </c>
    </row>
    <row r="61" spans="1:6">
      <c r="A61" s="5" t="s">
        <v>58</v>
      </c>
      <c r="B61" s="22">
        <v>0</v>
      </c>
      <c r="C61" s="2"/>
      <c r="D61" s="12">
        <f t="shared" si="6"/>
        <v>0</v>
      </c>
      <c r="E61" s="2"/>
      <c r="F61" s="12">
        <f t="shared" si="2"/>
        <v>0</v>
      </c>
    </row>
    <row r="62" spans="1:6">
      <c r="A62" s="5" t="s">
        <v>59</v>
      </c>
      <c r="B62" s="22">
        <v>0</v>
      </c>
      <c r="C62" s="2"/>
      <c r="D62" s="12">
        <f t="shared" si="6"/>
        <v>0</v>
      </c>
      <c r="E62" s="2"/>
      <c r="F62" s="12">
        <f t="shared" si="2"/>
        <v>0</v>
      </c>
    </row>
    <row r="63" spans="1:6">
      <c r="A63" s="5" t="s">
        <v>60</v>
      </c>
      <c r="B63" s="22">
        <v>0</v>
      </c>
      <c r="C63" s="2"/>
      <c r="D63" s="12">
        <f t="shared" si="6"/>
        <v>0</v>
      </c>
      <c r="E63" s="2"/>
      <c r="F63" s="12">
        <f t="shared" si="2"/>
        <v>0</v>
      </c>
    </row>
    <row r="64" spans="1:6">
      <c r="A64" s="5" t="s">
        <v>61</v>
      </c>
      <c r="B64" s="22">
        <v>0</v>
      </c>
      <c r="C64" s="2"/>
      <c r="D64" s="12">
        <f t="shared" si="6"/>
        <v>0</v>
      </c>
      <c r="E64" s="2"/>
      <c r="F64" s="12">
        <f t="shared" si="2"/>
        <v>0</v>
      </c>
    </row>
    <row r="65" spans="1:6">
      <c r="A65" s="5" t="s">
        <v>62</v>
      </c>
      <c r="B65" s="22">
        <v>0</v>
      </c>
      <c r="C65" s="2"/>
      <c r="D65" s="12">
        <f t="shared" si="6"/>
        <v>0</v>
      </c>
      <c r="E65" s="2"/>
      <c r="F65" s="12">
        <f t="shared" si="2"/>
        <v>0</v>
      </c>
    </row>
    <row r="66" spans="1:6">
      <c r="A66" s="6" t="s">
        <v>63</v>
      </c>
      <c r="B66" s="22">
        <v>1920000</v>
      </c>
      <c r="C66" s="2">
        <v>1020000</v>
      </c>
      <c r="D66" s="12">
        <f t="shared" si="6"/>
        <v>2940000</v>
      </c>
      <c r="E66" s="2">
        <v>386087.36</v>
      </c>
      <c r="F66" s="12">
        <f t="shared" si="2"/>
        <v>2553912.64</v>
      </c>
    </row>
    <row r="67" spans="1:6">
      <c r="A67" s="6" t="s">
        <v>64</v>
      </c>
      <c r="B67" s="22">
        <v>0</v>
      </c>
      <c r="C67" s="2"/>
      <c r="D67" s="12">
        <f t="shared" si="6"/>
        <v>0</v>
      </c>
      <c r="E67" s="2"/>
      <c r="F67" s="12">
        <f t="shared" si="2"/>
        <v>0</v>
      </c>
    </row>
    <row r="68" spans="1:6">
      <c r="A68" s="6" t="s">
        <v>65</v>
      </c>
      <c r="B68" s="22">
        <v>0</v>
      </c>
      <c r="C68" s="2"/>
      <c r="D68" s="12">
        <f t="shared" si="6"/>
        <v>0</v>
      </c>
      <c r="E68" s="2"/>
      <c r="F68" s="12">
        <f t="shared" si="2"/>
        <v>0</v>
      </c>
    </row>
    <row r="69" spans="1:6">
      <c r="A69" s="6" t="s">
        <v>66</v>
      </c>
      <c r="B69" s="22">
        <v>0</v>
      </c>
      <c r="C69" s="2"/>
      <c r="D69" s="12">
        <f t="shared" si="6"/>
        <v>0</v>
      </c>
      <c r="E69" s="2"/>
      <c r="F69" s="12">
        <f t="shared" si="2"/>
        <v>0</v>
      </c>
    </row>
    <row r="70" spans="1:6">
      <c r="A70" s="6" t="s">
        <v>67</v>
      </c>
      <c r="B70" s="28">
        <v>3250000</v>
      </c>
      <c r="C70" s="2"/>
      <c r="D70" s="12">
        <f t="shared" si="6"/>
        <v>3250000</v>
      </c>
      <c r="E70" s="2"/>
      <c r="F70" s="12">
        <f t="shared" si="2"/>
        <v>3250000</v>
      </c>
    </row>
    <row r="71" spans="1:6">
      <c r="A71" s="6" t="s">
        <v>68</v>
      </c>
      <c r="B71" s="22">
        <v>0</v>
      </c>
      <c r="C71" s="2"/>
      <c r="D71" s="12">
        <f t="shared" si="6"/>
        <v>0</v>
      </c>
      <c r="E71" s="2"/>
      <c r="F71" s="12">
        <f t="shared" si="2"/>
        <v>0</v>
      </c>
    </row>
    <row r="72" spans="1:6">
      <c r="A72" s="6" t="s">
        <v>69</v>
      </c>
      <c r="B72" s="22">
        <v>0</v>
      </c>
      <c r="C72" s="2"/>
      <c r="D72" s="12">
        <f t="shared" si="6"/>
        <v>0</v>
      </c>
      <c r="E72" s="2"/>
      <c r="F72" s="12">
        <f t="shared" si="2"/>
        <v>0</v>
      </c>
    </row>
    <row r="73" spans="1:6">
      <c r="A73" s="6" t="s">
        <v>70</v>
      </c>
      <c r="B73" s="22">
        <v>0</v>
      </c>
      <c r="C73" s="2"/>
      <c r="D73" s="12">
        <f t="shared" si="6"/>
        <v>0</v>
      </c>
      <c r="E73" s="2"/>
      <c r="F73" s="12">
        <f t="shared" si="2"/>
        <v>0</v>
      </c>
    </row>
    <row r="74" spans="1:6">
      <c r="A74" s="6" t="s">
        <v>71</v>
      </c>
      <c r="B74" s="22">
        <v>0</v>
      </c>
      <c r="C74" s="2"/>
      <c r="D74" s="12">
        <f t="shared" si="6"/>
        <v>0</v>
      </c>
      <c r="E74" s="2"/>
      <c r="F74" s="12">
        <f t="shared" ref="F74:F92" si="7">D74-E74</f>
        <v>0</v>
      </c>
    </row>
    <row r="75" spans="1:6">
      <c r="A75" s="6"/>
      <c r="C75" s="2"/>
      <c r="D75" s="12"/>
      <c r="E75" s="2"/>
      <c r="F75" s="12">
        <f t="shared" si="7"/>
        <v>0</v>
      </c>
    </row>
    <row r="76" spans="1:6">
      <c r="A76" s="5" t="s">
        <v>72</v>
      </c>
      <c r="B76" s="21">
        <f>SUM(B77:B80)</f>
        <v>700000</v>
      </c>
      <c r="C76" s="21">
        <f t="shared" ref="C76:D76" si="8">SUM(C77:C80)</f>
        <v>0</v>
      </c>
      <c r="D76" s="21">
        <f t="shared" si="8"/>
        <v>700000</v>
      </c>
      <c r="E76" s="3"/>
      <c r="F76" s="12">
        <f t="shared" si="7"/>
        <v>700000</v>
      </c>
    </row>
    <row r="77" spans="1:6">
      <c r="A77" s="5" t="s">
        <v>73</v>
      </c>
      <c r="B77" s="22"/>
      <c r="C77" s="4"/>
      <c r="D77" s="12">
        <f>B77+C77</f>
        <v>0</v>
      </c>
      <c r="E77" s="2"/>
      <c r="F77" s="12">
        <f t="shared" si="7"/>
        <v>0</v>
      </c>
    </row>
    <row r="78" spans="1:6">
      <c r="A78" s="5" t="s">
        <v>74</v>
      </c>
      <c r="B78" s="22">
        <v>200000</v>
      </c>
      <c r="C78" s="4"/>
      <c r="D78" s="12">
        <f t="shared" ref="D78:D80" si="9">B78+C78</f>
        <v>200000</v>
      </c>
      <c r="E78" s="2"/>
      <c r="F78" s="12">
        <f t="shared" si="7"/>
        <v>200000</v>
      </c>
    </row>
    <row r="79" spans="1:6">
      <c r="A79" s="6" t="s">
        <v>75</v>
      </c>
      <c r="B79" s="22">
        <v>500000</v>
      </c>
      <c r="C79" s="2"/>
      <c r="D79" s="12">
        <f t="shared" si="9"/>
        <v>500000</v>
      </c>
      <c r="E79" s="2"/>
      <c r="F79" s="12">
        <f t="shared" si="7"/>
        <v>500000</v>
      </c>
    </row>
    <row r="80" spans="1:6">
      <c r="A80" s="6" t="s">
        <v>76</v>
      </c>
      <c r="B80" s="22">
        <v>0</v>
      </c>
      <c r="C80" s="2"/>
      <c r="D80" s="12">
        <f t="shared" si="9"/>
        <v>0</v>
      </c>
      <c r="E80" s="2"/>
      <c r="F80" s="12">
        <f t="shared" si="7"/>
        <v>0</v>
      </c>
    </row>
    <row r="81" spans="1:6">
      <c r="A81" s="6"/>
      <c r="C81" s="2"/>
      <c r="D81" s="12">
        <v>0</v>
      </c>
      <c r="E81" s="2"/>
      <c r="F81" s="12">
        <f t="shared" si="7"/>
        <v>0</v>
      </c>
    </row>
    <row r="82" spans="1:6">
      <c r="A82" s="5" t="s">
        <v>77</v>
      </c>
      <c r="B82" s="25">
        <f>SUM(B83:B91)</f>
        <v>4504514</v>
      </c>
      <c r="C82" s="25">
        <f t="shared" ref="C82:D82" si="10">SUM(C83:C91)</f>
        <v>0</v>
      </c>
      <c r="D82" s="25">
        <f t="shared" si="10"/>
        <v>4504514</v>
      </c>
      <c r="E82" s="14"/>
      <c r="F82" s="12">
        <f t="shared" si="7"/>
        <v>4504514</v>
      </c>
    </row>
    <row r="83" spans="1:6">
      <c r="A83" s="6" t="s">
        <v>78</v>
      </c>
      <c r="B83" s="22">
        <v>4504514</v>
      </c>
      <c r="C83" s="2"/>
      <c r="D83" s="12">
        <f>B83+C83</f>
        <v>4504514</v>
      </c>
      <c r="E83" s="3"/>
      <c r="F83" s="12">
        <f t="shared" si="7"/>
        <v>4504514</v>
      </c>
    </row>
    <row r="84" spans="1:6">
      <c r="A84" s="6" t="s">
        <v>79</v>
      </c>
      <c r="B84" s="22"/>
      <c r="C84" s="2"/>
      <c r="D84" s="12">
        <f t="shared" ref="D84:D91" si="11">B84+C84</f>
        <v>0</v>
      </c>
      <c r="E84" s="2"/>
      <c r="F84" s="12">
        <f t="shared" si="7"/>
        <v>0</v>
      </c>
    </row>
    <row r="85" spans="1:6">
      <c r="A85" s="6" t="s">
        <v>80</v>
      </c>
      <c r="B85" s="22"/>
      <c r="C85" s="2"/>
      <c r="D85" s="12">
        <f t="shared" si="11"/>
        <v>0</v>
      </c>
      <c r="E85" s="2"/>
      <c r="F85" s="12">
        <f t="shared" si="7"/>
        <v>0</v>
      </c>
    </row>
    <row r="86" spans="1:6">
      <c r="A86" s="6" t="s">
        <v>81</v>
      </c>
      <c r="B86" s="22"/>
      <c r="C86" s="2"/>
      <c r="D86" s="12">
        <f t="shared" si="11"/>
        <v>0</v>
      </c>
      <c r="E86" s="2"/>
      <c r="F86" s="12">
        <f t="shared" si="7"/>
        <v>0</v>
      </c>
    </row>
    <row r="87" spans="1:6">
      <c r="A87" s="7" t="s">
        <v>82</v>
      </c>
      <c r="B87" s="22"/>
      <c r="C87" s="2"/>
      <c r="D87" s="12">
        <f t="shared" si="11"/>
        <v>0</v>
      </c>
      <c r="E87" s="2"/>
      <c r="F87" s="12">
        <f t="shared" si="7"/>
        <v>0</v>
      </c>
    </row>
    <row r="88" spans="1:6">
      <c r="A88" s="6" t="s">
        <v>83</v>
      </c>
      <c r="B88" s="22"/>
      <c r="C88" s="2"/>
      <c r="D88" s="12">
        <f t="shared" si="11"/>
        <v>0</v>
      </c>
      <c r="E88" s="2"/>
      <c r="F88" s="12">
        <f t="shared" si="7"/>
        <v>0</v>
      </c>
    </row>
    <row r="89" spans="1:6">
      <c r="A89" s="6" t="s">
        <v>84</v>
      </c>
      <c r="B89" s="22"/>
      <c r="C89" s="2"/>
      <c r="D89" s="12">
        <f t="shared" si="11"/>
        <v>0</v>
      </c>
      <c r="E89" s="2"/>
      <c r="F89" s="12">
        <f t="shared" si="7"/>
        <v>0</v>
      </c>
    </row>
    <row r="90" spans="1:6">
      <c r="A90" s="6" t="s">
        <v>85</v>
      </c>
      <c r="B90" s="22"/>
      <c r="C90" s="2"/>
      <c r="D90" s="12">
        <f t="shared" si="11"/>
        <v>0</v>
      </c>
      <c r="E90" s="2"/>
      <c r="F90" s="12">
        <f t="shared" si="7"/>
        <v>0</v>
      </c>
    </row>
    <row r="91" spans="1:6">
      <c r="A91" s="6" t="s">
        <v>86</v>
      </c>
      <c r="B91" s="22">
        <v>0</v>
      </c>
      <c r="C91" s="2"/>
      <c r="D91" s="12">
        <f t="shared" si="11"/>
        <v>0</v>
      </c>
      <c r="E91" s="24"/>
      <c r="F91" s="12">
        <f t="shared" si="7"/>
        <v>0</v>
      </c>
    </row>
    <row r="92" spans="1:6">
      <c r="A92" s="6"/>
      <c r="C92" s="2"/>
      <c r="D92" s="12"/>
      <c r="E92" s="24"/>
      <c r="F92" s="12">
        <f t="shared" si="7"/>
        <v>0</v>
      </c>
    </row>
    <row r="93" spans="1:6" ht="15.75">
      <c r="A93" s="13" t="s">
        <v>87</v>
      </c>
      <c r="B93" s="21">
        <f>B82+B76+B54+B27+B8</f>
        <v>211554800</v>
      </c>
      <c r="C93" s="21">
        <f t="shared" ref="C93:F93" si="12">C82+C76+C54+C27+C8</f>
        <v>0</v>
      </c>
      <c r="D93" s="21">
        <f t="shared" si="12"/>
        <v>211554800</v>
      </c>
      <c r="E93" s="21">
        <f t="shared" si="12"/>
        <v>8066830.5700000003</v>
      </c>
      <c r="F93" s="21">
        <f t="shared" si="12"/>
        <v>84307486.599999994</v>
      </c>
    </row>
    <row r="94" spans="1:6">
      <c r="A94" s="16"/>
      <c r="B94" s="20"/>
      <c r="C94" s="16"/>
      <c r="D94" s="16"/>
      <c r="E94" s="17"/>
      <c r="F94" s="17"/>
    </row>
    <row r="95" spans="1:6">
      <c r="A95" s="15"/>
      <c r="B95" s="20"/>
      <c r="C95" s="16"/>
      <c r="D95" s="16"/>
      <c r="E95" s="17"/>
      <c r="F95" s="17"/>
    </row>
  </sheetData>
  <mergeCells count="4">
    <mergeCell ref="A3:E3"/>
    <mergeCell ref="A4:E4"/>
    <mergeCell ref="A5:E5"/>
    <mergeCell ref="A6:E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F14"/>
  <sheetViews>
    <sheetView workbookViewId="0">
      <selection activeCell="E19" sqref="E19:E20"/>
    </sheetView>
  </sheetViews>
  <sheetFormatPr baseColWidth="10" defaultRowHeight="15"/>
  <cols>
    <col min="4" max="4" width="28.42578125" customWidth="1"/>
    <col min="5" max="5" width="66.5703125" customWidth="1"/>
    <col min="6" max="6" width="24.140625" customWidth="1"/>
  </cols>
  <sheetData>
    <row r="4" spans="2:6">
      <c r="B4" s="110" t="s">
        <v>1</v>
      </c>
      <c r="C4" s="110"/>
      <c r="D4" s="110"/>
      <c r="E4" s="110"/>
      <c r="F4" s="110"/>
    </row>
    <row r="5" spans="2:6">
      <c r="B5" s="111" t="s">
        <v>119</v>
      </c>
      <c r="C5" s="111"/>
      <c r="D5" s="111"/>
      <c r="E5" s="111"/>
      <c r="F5" s="111"/>
    </row>
    <row r="6" spans="2:6" ht="21">
      <c r="B6" s="112" t="s">
        <v>139</v>
      </c>
      <c r="C6" s="112"/>
      <c r="D6" s="112"/>
      <c r="E6" s="112"/>
      <c r="F6" s="112"/>
    </row>
    <row r="7" spans="2:6" ht="51">
      <c r="B7" s="73" t="s">
        <v>120</v>
      </c>
      <c r="C7" s="73" t="s">
        <v>121</v>
      </c>
      <c r="D7" s="72" t="s">
        <v>122</v>
      </c>
      <c r="E7" s="72" t="s">
        <v>123</v>
      </c>
      <c r="F7" s="73" t="s">
        <v>124</v>
      </c>
    </row>
    <row r="8" spans="2:6" ht="39.75" customHeight="1">
      <c r="B8" s="65">
        <v>43033</v>
      </c>
      <c r="C8" s="66">
        <v>2872393</v>
      </c>
      <c r="D8" s="71" t="s">
        <v>125</v>
      </c>
      <c r="E8" s="71" t="s">
        <v>126</v>
      </c>
      <c r="F8" s="67">
        <v>87750</v>
      </c>
    </row>
    <row r="9" spans="2:6" ht="48.75" customHeight="1">
      <c r="B9" s="76">
        <v>43061</v>
      </c>
      <c r="C9" s="69">
        <v>2872397</v>
      </c>
      <c r="D9" s="77" t="s">
        <v>127</v>
      </c>
      <c r="E9" s="71" t="s">
        <v>128</v>
      </c>
      <c r="F9" s="68">
        <v>79500</v>
      </c>
    </row>
    <row r="10" spans="2:6">
      <c r="B10" s="76"/>
      <c r="C10" s="69"/>
      <c r="D10" s="74"/>
      <c r="E10" s="71"/>
      <c r="F10" s="68"/>
    </row>
    <row r="11" spans="2:6">
      <c r="B11" s="113" t="s">
        <v>117</v>
      </c>
      <c r="C11" s="114"/>
      <c r="D11" s="114"/>
      <c r="E11" s="115"/>
      <c r="F11" s="70">
        <v>167250</v>
      </c>
    </row>
    <row r="12" spans="2:6">
      <c r="B12" s="64"/>
      <c r="C12" s="64"/>
      <c r="D12" s="75"/>
      <c r="E12" s="64"/>
      <c r="F12" s="64"/>
    </row>
    <row r="13" spans="2:6">
      <c r="B13" s="64"/>
      <c r="C13" s="64"/>
      <c r="D13" s="75"/>
      <c r="E13" s="64"/>
      <c r="F13" s="64"/>
    </row>
    <row r="14" spans="2:6">
      <c r="B14" s="64"/>
      <c r="C14" s="64"/>
      <c r="D14" s="75"/>
      <c r="E14" s="64"/>
      <c r="F14" s="64"/>
    </row>
  </sheetData>
  <mergeCells count="4">
    <mergeCell ref="B4:F4"/>
    <mergeCell ref="B5:F5"/>
    <mergeCell ref="B6:F6"/>
    <mergeCell ref="B11:E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2:M28"/>
  <sheetViews>
    <sheetView tabSelected="1" workbookViewId="0">
      <selection activeCell="B23" sqref="B23"/>
    </sheetView>
  </sheetViews>
  <sheetFormatPr baseColWidth="10" defaultRowHeight="15"/>
  <cols>
    <col min="2" max="2" width="63.85546875" customWidth="1"/>
    <col min="3" max="3" width="14.7109375" style="78" customWidth="1"/>
    <col min="4" max="4" width="18.5703125" customWidth="1"/>
  </cols>
  <sheetData>
    <row r="2" spans="2:5" ht="18.75">
      <c r="B2" s="116" t="s">
        <v>1</v>
      </c>
      <c r="C2" s="116"/>
      <c r="D2" s="116"/>
      <c r="E2" s="48"/>
    </row>
    <row r="3" spans="2:5" ht="18.75">
      <c r="B3" s="117" t="s">
        <v>103</v>
      </c>
      <c r="C3" s="117"/>
      <c r="D3" s="117"/>
      <c r="E3" s="48"/>
    </row>
    <row r="4" spans="2:5" ht="21">
      <c r="B4" s="118" t="s">
        <v>138</v>
      </c>
      <c r="C4" s="118"/>
      <c r="D4" s="118"/>
      <c r="E4" s="49"/>
    </row>
    <row r="5" spans="2:5" ht="15.75" thickBot="1">
      <c r="B5" s="48"/>
      <c r="D5" s="48"/>
      <c r="E5" s="48"/>
    </row>
    <row r="6" spans="2:5">
      <c r="B6" s="50" t="s">
        <v>104</v>
      </c>
      <c r="C6" s="95" t="s">
        <v>143</v>
      </c>
      <c r="D6" s="51" t="s">
        <v>105</v>
      </c>
      <c r="E6" s="48"/>
    </row>
    <row r="7" spans="2:5">
      <c r="B7" s="52" t="s">
        <v>106</v>
      </c>
      <c r="C7" s="96"/>
      <c r="D7" s="50"/>
      <c r="E7" s="48"/>
    </row>
    <row r="8" spans="2:5">
      <c r="B8" s="53" t="s">
        <v>107</v>
      </c>
      <c r="C8" s="98"/>
      <c r="D8" s="54"/>
      <c r="E8" s="48"/>
    </row>
    <row r="9" spans="2:5">
      <c r="B9" s="53" t="s">
        <v>108</v>
      </c>
      <c r="C9" s="98"/>
      <c r="D9" s="54">
        <v>460400</v>
      </c>
      <c r="E9" s="48"/>
    </row>
    <row r="10" spans="2:5">
      <c r="B10" s="53" t="s">
        <v>109</v>
      </c>
      <c r="C10" s="98"/>
      <c r="D10" s="54">
        <v>6600</v>
      </c>
      <c r="E10" s="48"/>
    </row>
    <row r="11" spans="2:5">
      <c r="B11" s="53" t="s">
        <v>110</v>
      </c>
      <c r="C11" s="98"/>
      <c r="D11" s="54">
        <v>27</v>
      </c>
      <c r="E11" s="48"/>
    </row>
    <row r="12" spans="2:5">
      <c r="B12" s="53" t="s">
        <v>111</v>
      </c>
      <c r="C12" s="98"/>
      <c r="D12" s="54"/>
      <c r="E12" s="48"/>
    </row>
    <row r="13" spans="2:5">
      <c r="B13" s="53" t="s">
        <v>112</v>
      </c>
      <c r="C13" s="98"/>
      <c r="D13" s="54"/>
      <c r="E13" s="48"/>
    </row>
    <row r="14" spans="2:5">
      <c r="B14" s="53" t="s">
        <v>113</v>
      </c>
      <c r="C14" s="98"/>
      <c r="D14" s="54">
        <v>10000</v>
      </c>
    </row>
    <row r="15" spans="2:5">
      <c r="B15" s="53" t="s">
        <v>114</v>
      </c>
      <c r="C15" s="98"/>
      <c r="D15" s="54"/>
    </row>
    <row r="16" spans="2:5" s="78" customFormat="1">
      <c r="B16" s="53" t="s">
        <v>115</v>
      </c>
      <c r="C16" s="98"/>
      <c r="D16" s="99">
        <v>125400</v>
      </c>
    </row>
    <row r="17" spans="2:13">
      <c r="B17" s="98" t="s">
        <v>140</v>
      </c>
      <c r="C17" s="31">
        <v>400</v>
      </c>
      <c r="D17" s="54"/>
    </row>
    <row r="18" spans="2:13" s="78" customFormat="1">
      <c r="B18" s="98" t="s">
        <v>141</v>
      </c>
      <c r="C18" s="62">
        <v>125000</v>
      </c>
      <c r="D18" s="99"/>
    </row>
    <row r="19" spans="2:13" s="78" customFormat="1">
      <c r="B19" s="98" t="s">
        <v>142</v>
      </c>
      <c r="C19" s="98"/>
      <c r="D19" s="99"/>
    </row>
    <row r="20" spans="2:13">
      <c r="B20" s="53" t="s">
        <v>116</v>
      </c>
      <c r="C20" s="98"/>
      <c r="D20" s="54">
        <v>0</v>
      </c>
    </row>
    <row r="21" spans="2:13">
      <c r="B21" s="53" t="s">
        <v>101</v>
      </c>
      <c r="C21" s="98"/>
      <c r="D21" s="55">
        <f>SUM(D8:D20)</f>
        <v>602427</v>
      </c>
      <c r="I21" s="78"/>
      <c r="J21" s="78"/>
      <c r="K21" s="78"/>
      <c r="L21" s="78"/>
      <c r="M21" s="78"/>
    </row>
    <row r="22" spans="2:13">
      <c r="B22" s="56"/>
      <c r="C22" s="100"/>
      <c r="D22" s="56"/>
      <c r="I22" s="79"/>
      <c r="J22" s="78"/>
      <c r="K22" s="78"/>
      <c r="L22" s="78"/>
      <c r="M22" s="78"/>
    </row>
    <row r="23" spans="2:13">
      <c r="B23" s="98" t="s">
        <v>168</v>
      </c>
      <c r="C23" s="98"/>
      <c r="D23" s="57">
        <f>D21</f>
        <v>602427</v>
      </c>
      <c r="I23" s="78"/>
      <c r="J23" s="78"/>
      <c r="K23" s="78"/>
      <c r="L23" s="78"/>
      <c r="M23" s="78"/>
    </row>
    <row r="24" spans="2:13">
      <c r="B24" s="98"/>
      <c r="C24" s="98"/>
      <c r="D24" s="58"/>
      <c r="I24" s="78"/>
      <c r="J24" s="78"/>
      <c r="K24" s="78"/>
      <c r="L24" s="78"/>
      <c r="M24" s="78"/>
    </row>
    <row r="25" spans="2:13">
      <c r="B25" s="53"/>
      <c r="C25" s="98"/>
      <c r="D25" s="57"/>
      <c r="I25" s="78"/>
      <c r="J25" s="78"/>
      <c r="K25" s="78"/>
      <c r="L25" s="78"/>
      <c r="M25" s="78"/>
    </row>
    <row r="26" spans="2:13">
      <c r="B26" s="59"/>
      <c r="C26" s="101"/>
      <c r="D26" s="59"/>
      <c r="I26" s="78"/>
      <c r="J26" s="78"/>
      <c r="K26" s="78"/>
      <c r="L26" s="78"/>
      <c r="M26" s="79"/>
    </row>
    <row r="27" spans="2:13">
      <c r="B27" s="97" t="s">
        <v>144</v>
      </c>
      <c r="C27" s="97"/>
      <c r="D27" s="63">
        <f>D23</f>
        <v>602427</v>
      </c>
    </row>
    <row r="28" spans="2:13">
      <c r="B28" s="61" t="s">
        <v>118</v>
      </c>
      <c r="C28" s="102"/>
      <c r="D28" s="60"/>
    </row>
  </sheetData>
  <mergeCells count="3">
    <mergeCell ref="B2:D2"/>
    <mergeCell ref="B3:D3"/>
    <mergeCell ref="B4:D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2:F21"/>
  <sheetViews>
    <sheetView workbookViewId="0">
      <selection activeCell="H31" sqref="H31"/>
    </sheetView>
  </sheetViews>
  <sheetFormatPr baseColWidth="10" defaultRowHeight="15"/>
  <cols>
    <col min="3" max="3" width="18.42578125" customWidth="1"/>
    <col min="4" max="4" width="35" customWidth="1"/>
    <col min="5" max="5" width="57.140625" customWidth="1"/>
    <col min="6" max="6" width="19" customWidth="1"/>
  </cols>
  <sheetData>
    <row r="2" spans="2:6">
      <c r="B2" s="119" t="s">
        <v>0</v>
      </c>
      <c r="C2" s="119"/>
      <c r="D2" s="119"/>
      <c r="E2" s="119"/>
      <c r="F2" s="119"/>
    </row>
    <row r="3" spans="2:6">
      <c r="B3" s="110" t="s">
        <v>1</v>
      </c>
      <c r="C3" s="110"/>
      <c r="D3" s="110"/>
      <c r="E3" s="110"/>
      <c r="F3" s="110"/>
    </row>
    <row r="4" spans="2:6">
      <c r="B4" s="111" t="s">
        <v>129</v>
      </c>
      <c r="C4" s="111"/>
      <c r="D4" s="111"/>
      <c r="E4" s="111"/>
      <c r="F4" s="111"/>
    </row>
    <row r="5" spans="2:6" ht="21">
      <c r="B5" s="112" t="s">
        <v>139</v>
      </c>
      <c r="C5" s="112"/>
      <c r="D5" s="112"/>
      <c r="E5" s="112"/>
      <c r="F5" s="112"/>
    </row>
    <row r="6" spans="2:6" ht="25.5">
      <c r="B6" s="88" t="s">
        <v>120</v>
      </c>
      <c r="C6" s="88" t="s">
        <v>121</v>
      </c>
      <c r="D6" s="92" t="s">
        <v>122</v>
      </c>
      <c r="E6" s="89" t="s">
        <v>123</v>
      </c>
      <c r="F6" s="90" t="s">
        <v>124</v>
      </c>
    </row>
    <row r="7" spans="2:6" ht="27" customHeight="1">
      <c r="B7" s="93">
        <v>43010</v>
      </c>
      <c r="C7" s="85" t="s">
        <v>130</v>
      </c>
      <c r="D7" s="94" t="s">
        <v>131</v>
      </c>
      <c r="E7" s="87" t="s">
        <v>132</v>
      </c>
      <c r="F7" s="84">
        <v>2530.2199999999998</v>
      </c>
    </row>
    <row r="8" spans="2:6">
      <c r="B8" s="93">
        <v>43010</v>
      </c>
      <c r="C8" s="85" t="s">
        <v>130</v>
      </c>
      <c r="D8" s="94" t="s">
        <v>133</v>
      </c>
      <c r="E8" s="87" t="s">
        <v>132</v>
      </c>
      <c r="F8" s="84">
        <v>1670.39</v>
      </c>
    </row>
    <row r="9" spans="2:6" s="78" customFormat="1">
      <c r="B9" s="93">
        <v>43090</v>
      </c>
      <c r="C9" s="85" t="s">
        <v>164</v>
      </c>
      <c r="D9" s="78" t="s">
        <v>166</v>
      </c>
      <c r="E9" s="94" t="s">
        <v>165</v>
      </c>
      <c r="F9" s="84">
        <v>7500</v>
      </c>
    </row>
    <row r="10" spans="2:6" s="78" customFormat="1">
      <c r="B10" s="93">
        <v>43097</v>
      </c>
      <c r="C10" s="85">
        <v>56711</v>
      </c>
      <c r="D10" s="91" t="s">
        <v>145</v>
      </c>
      <c r="E10" s="91" t="s">
        <v>146</v>
      </c>
      <c r="F10" s="84">
        <v>8761.5</v>
      </c>
    </row>
    <row r="11" spans="2:6" s="78" customFormat="1">
      <c r="B11" s="93">
        <v>43097</v>
      </c>
      <c r="C11" s="85">
        <v>56689</v>
      </c>
      <c r="D11" s="91" t="s">
        <v>145</v>
      </c>
      <c r="E11" s="91" t="s">
        <v>147</v>
      </c>
      <c r="F11" s="84">
        <v>17331.21</v>
      </c>
    </row>
    <row r="12" spans="2:6" s="78" customFormat="1">
      <c r="B12" s="93">
        <v>43100</v>
      </c>
      <c r="C12" s="85" t="s">
        <v>134</v>
      </c>
      <c r="D12" s="91" t="s">
        <v>135</v>
      </c>
      <c r="E12" s="91" t="s">
        <v>136</v>
      </c>
      <c r="F12" s="84">
        <v>949402</v>
      </c>
    </row>
    <row r="13" spans="2:6" s="78" customFormat="1">
      <c r="B13" s="93">
        <v>43103</v>
      </c>
      <c r="C13" s="85">
        <v>190</v>
      </c>
      <c r="D13" s="91" t="s">
        <v>162</v>
      </c>
      <c r="E13" s="91" t="s">
        <v>163</v>
      </c>
      <c r="F13" s="84">
        <v>8468.82</v>
      </c>
    </row>
    <row r="14" spans="2:6" s="78" customFormat="1">
      <c r="B14" s="93">
        <v>43110</v>
      </c>
      <c r="C14" s="85">
        <v>2562</v>
      </c>
      <c r="D14" s="91" t="s">
        <v>156</v>
      </c>
      <c r="E14" s="91" t="s">
        <v>157</v>
      </c>
      <c r="F14" s="84">
        <v>25046.21</v>
      </c>
    </row>
    <row r="15" spans="2:6" s="78" customFormat="1">
      <c r="B15" s="93">
        <v>43112</v>
      </c>
      <c r="C15" s="85" t="s">
        <v>151</v>
      </c>
      <c r="D15" s="91" t="s">
        <v>152</v>
      </c>
      <c r="E15" s="91" t="s">
        <v>153</v>
      </c>
      <c r="F15" s="84">
        <v>10000</v>
      </c>
    </row>
    <row r="16" spans="2:6" s="78" customFormat="1">
      <c r="B16" s="93">
        <v>43112</v>
      </c>
      <c r="C16" s="85" t="s">
        <v>154</v>
      </c>
      <c r="D16" s="91" t="s">
        <v>155</v>
      </c>
      <c r="E16" s="91" t="s">
        <v>153</v>
      </c>
      <c r="F16" s="84">
        <v>10000</v>
      </c>
    </row>
    <row r="17" spans="2:6" s="78" customFormat="1" ht="25.5">
      <c r="B17" s="93">
        <v>43117</v>
      </c>
      <c r="C17" s="85">
        <v>2584</v>
      </c>
      <c r="D17" s="87" t="s">
        <v>158</v>
      </c>
      <c r="E17" s="91" t="s">
        <v>159</v>
      </c>
      <c r="F17" s="84">
        <v>80240</v>
      </c>
    </row>
    <row r="18" spans="2:6" s="78" customFormat="1">
      <c r="B18" s="93">
        <v>43118</v>
      </c>
      <c r="C18" s="85" t="s">
        <v>148</v>
      </c>
      <c r="D18" s="91" t="s">
        <v>149</v>
      </c>
      <c r="E18" s="91" t="s">
        <v>150</v>
      </c>
      <c r="F18" s="84">
        <v>10000</v>
      </c>
    </row>
    <row r="19" spans="2:6" s="78" customFormat="1" ht="25.5">
      <c r="B19" s="93">
        <v>43122</v>
      </c>
      <c r="C19" s="85">
        <v>699373</v>
      </c>
      <c r="D19" s="87" t="s">
        <v>160</v>
      </c>
      <c r="E19" s="83" t="s">
        <v>161</v>
      </c>
      <c r="F19" s="84">
        <v>70000</v>
      </c>
    </row>
    <row r="20" spans="2:6" s="78" customFormat="1">
      <c r="B20" s="93">
        <v>43130</v>
      </c>
      <c r="C20" s="85">
        <v>56033</v>
      </c>
      <c r="D20" s="91" t="s">
        <v>145</v>
      </c>
      <c r="E20" s="91" t="s">
        <v>167</v>
      </c>
      <c r="F20" s="30">
        <v>31614.5</v>
      </c>
    </row>
    <row r="21" spans="2:6" ht="22.5" customHeight="1">
      <c r="B21" s="113" t="s">
        <v>117</v>
      </c>
      <c r="C21" s="114"/>
      <c r="D21" s="114"/>
      <c r="E21" s="115"/>
      <c r="F21" s="86">
        <f>SUM(F7:F20)</f>
        <v>1232564.8499999999</v>
      </c>
    </row>
  </sheetData>
  <mergeCells count="5">
    <mergeCell ref="B21:E21"/>
    <mergeCell ref="B4:F4"/>
    <mergeCell ref="B5:F5"/>
    <mergeCell ref="B3:F3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EJECUCION ME DE ENERO</vt:lpstr>
      <vt:lpstr>PRESUPUESTO EJECUTADO ENERO</vt:lpstr>
      <vt:lpstr>CUENTAS POR COBRAR</vt:lpstr>
      <vt:lpstr>INGRESOS</vt:lpstr>
      <vt:lpstr>CUENTAS POR PAGAR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m.ovando</dc:creator>
  <cp:lastModifiedBy>y.bueno</cp:lastModifiedBy>
  <dcterms:created xsi:type="dcterms:W3CDTF">2018-02-05T11:49:26Z</dcterms:created>
  <dcterms:modified xsi:type="dcterms:W3CDTF">2018-02-05T16:43:17Z</dcterms:modified>
</cp:coreProperties>
</file>